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155" windowWidth="15480" windowHeight="4530" tabRatio="799" activeTab="0"/>
  </bookViews>
  <sheets>
    <sheet name="Soutěže MiČR 2008" sheetId="1" r:id="rId1"/>
    <sheet name="NSS-A" sheetId="2" r:id="rId2"/>
    <sheet name="NSS-B" sheetId="3" r:id="rId3"/>
    <sheet name="NSS-A-Mezin. účast" sheetId="4" r:id="rId4"/>
    <sheet name="NSS-B-Mezin. účast" sheetId="5" r:id="rId5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">'NSS-A'!$A$1:$R$17</definedName>
    <definedName name="_xlnm.Print_Area" localSheetId="3">'NSS-A-Mezin. účast'!$A$1:$R$46</definedName>
    <definedName name="_xlnm.Print_Area" localSheetId="2">'NSS-B'!$A$1:$R$23</definedName>
    <definedName name="_xlnm.Print_Area" localSheetId="4">'NSS-B-Mezin. účast'!$A$1:$R$37</definedName>
  </definedNames>
  <calcPr fullCalcOnLoad="1"/>
</workbook>
</file>

<file path=xl/sharedStrings.xml><?xml version="1.0" encoding="utf-8"?>
<sst xmlns="http://schemas.openxmlformats.org/spreadsheetml/2006/main" count="752" uniqueCount="313">
  <si>
    <t>František</t>
  </si>
  <si>
    <t>Jan</t>
  </si>
  <si>
    <t>Jaroslav</t>
  </si>
  <si>
    <t>KLoM Nautilus Proboštov</t>
  </si>
  <si>
    <t>KLoM Admirál Jablonec n. N.</t>
  </si>
  <si>
    <t>KLoM "Fregata" Bakov n. J.</t>
  </si>
  <si>
    <t>Jiří</t>
  </si>
  <si>
    <t>Václav</t>
  </si>
  <si>
    <t>Polsko</t>
  </si>
  <si>
    <t>MiČR</t>
  </si>
  <si>
    <t>Repre</t>
  </si>
  <si>
    <t>Přimení</t>
  </si>
  <si>
    <t>Jméno</t>
  </si>
  <si>
    <t>Klub</t>
  </si>
  <si>
    <t>Loď</t>
  </si>
  <si>
    <t>Poř.</t>
  </si>
  <si>
    <t>KLM "Royal Dux" Duchcov</t>
  </si>
  <si>
    <t>Michal</t>
  </si>
  <si>
    <t>Tomáš</t>
  </si>
  <si>
    <t>Ožana</t>
  </si>
  <si>
    <t>MK Havířov</t>
  </si>
  <si>
    <t>Sedlák</t>
  </si>
  <si>
    <t>Ladislav</t>
  </si>
  <si>
    <t>Mikulka</t>
  </si>
  <si>
    <t>Peter</t>
  </si>
  <si>
    <t>Josef</t>
  </si>
  <si>
    <t>Špinar</t>
  </si>
  <si>
    <t>Karel</t>
  </si>
  <si>
    <t>Šimůnek</t>
  </si>
  <si>
    <t>Ivan</t>
  </si>
  <si>
    <t>Slovensko</t>
  </si>
  <si>
    <t>Száraz</t>
  </si>
  <si>
    <t>Štefan</t>
  </si>
  <si>
    <t>(bez NSS)</t>
  </si>
  <si>
    <t>Duchcov</t>
  </si>
  <si>
    <t>(jen NSS)</t>
  </si>
  <si>
    <t>Lo - 19</t>
  </si>
  <si>
    <t>Lo - 20</t>
  </si>
  <si>
    <t>Lo - x</t>
  </si>
  <si>
    <t>Č-S-P p.</t>
  </si>
  <si>
    <t>1/</t>
  </si>
  <si>
    <t>2/</t>
  </si>
  <si>
    <t xml:space="preserve">Minimální účast modelů: </t>
  </si>
  <si>
    <t>junioři:</t>
  </si>
  <si>
    <t>min.</t>
  </si>
  <si>
    <t>5  modelů ve třídě</t>
  </si>
  <si>
    <t>senioři:</t>
  </si>
  <si>
    <t>7  modelů ve třídě</t>
  </si>
  <si>
    <t>Podmínky pro konečné vyhlášení výsledků poháru příslušné kategorie:</t>
  </si>
  <si>
    <t>Jacek</t>
  </si>
  <si>
    <t>PL - Ruda Slaska</t>
  </si>
  <si>
    <t>Pieczka</t>
  </si>
  <si>
    <t>3/</t>
  </si>
  <si>
    <t>Výpočet získaných bodů:</t>
  </si>
  <si>
    <t>Comtesse</t>
  </si>
  <si>
    <t>Chmelka</t>
  </si>
  <si>
    <t xml:space="preserve">Uherková </t>
  </si>
  <si>
    <t>Marcela</t>
  </si>
  <si>
    <t>Trigger</t>
  </si>
  <si>
    <t>Corona Sk 40</t>
  </si>
  <si>
    <t>Ábel</t>
  </si>
  <si>
    <t>Dariusz</t>
  </si>
  <si>
    <t>Smaragd</t>
  </si>
  <si>
    <t>Juraj</t>
  </si>
  <si>
    <t>Endeavour</t>
  </si>
  <si>
    <t>NSS-B</t>
  </si>
  <si>
    <t>Dvořák</t>
  </si>
  <si>
    <t>Borek</t>
  </si>
  <si>
    <t>Marie</t>
  </si>
  <si>
    <t>Slížek</t>
  </si>
  <si>
    <t>Egrt</t>
  </si>
  <si>
    <t>Hořovice</t>
  </si>
  <si>
    <t>Zeman</t>
  </si>
  <si>
    <t>Dorian Gray</t>
  </si>
  <si>
    <t>SR-Bratislava</t>
  </si>
  <si>
    <t>Bieda</t>
  </si>
  <si>
    <t>General Zarusky</t>
  </si>
  <si>
    <t>Landlubber</t>
  </si>
  <si>
    <t>SR - Bratislava</t>
  </si>
  <si>
    <t>SR - KLM Galanta</t>
  </si>
  <si>
    <t>SR - MK Bojnice</t>
  </si>
  <si>
    <t>SK 37-01</t>
  </si>
  <si>
    <t>Podmínka vyhlášení Mistr ČR:</t>
  </si>
  <si>
    <t>min. 5  soutěžících</t>
  </si>
  <si>
    <t>min. 8  soutěžících</t>
  </si>
  <si>
    <t>Zpracoval:</t>
  </si>
  <si>
    <t>Kontrola, úprava a doplnění:</t>
  </si>
  <si>
    <t>Piotr</t>
  </si>
  <si>
    <t>Kozák</t>
  </si>
  <si>
    <t>Shantia</t>
  </si>
  <si>
    <t>Emler</t>
  </si>
  <si>
    <t>Vratislav</t>
  </si>
  <si>
    <t>Hill</t>
  </si>
  <si>
    <t>Torsten</t>
  </si>
  <si>
    <t>DE</t>
  </si>
  <si>
    <t>Post</t>
  </si>
  <si>
    <t>Karl-Heinz</t>
  </si>
  <si>
    <t>Ranger</t>
  </si>
  <si>
    <t>Schnebbe</t>
  </si>
  <si>
    <t>Gerold</t>
  </si>
  <si>
    <t>Prinz Adalbert</t>
  </si>
  <si>
    <t>Wojciech jun.</t>
  </si>
  <si>
    <t>Luise</t>
  </si>
  <si>
    <t>Grosshercocin Elizabeth</t>
  </si>
  <si>
    <t>MS</t>
  </si>
  <si>
    <t>POL</t>
  </si>
  <si>
    <t>SVK</t>
  </si>
  <si>
    <t>CZE</t>
  </si>
  <si>
    <t>KLoM Havířov</t>
  </si>
  <si>
    <t>Prům. po.b.</t>
  </si>
  <si>
    <t>(započítává se v případě, že je větší než body z MiČR)</t>
  </si>
  <si>
    <t>- najeté body v soutěži</t>
  </si>
  <si>
    <t>Pomocné body pro výpočet výběru reprezentace:</t>
  </si>
  <si>
    <t>Základní body pro výpočet výběru reprezentace:</t>
  </si>
  <si>
    <t>-průměr ze čtyř nejlepších soutěží MiČR</t>
  </si>
  <si>
    <t>Výpočet se provede průměrem základních a pomocných bodu (pokud splňují podmínku viz. níže uvedeno)</t>
  </si>
  <si>
    <t>Započ body</t>
  </si>
  <si>
    <t>Pomocné body</t>
  </si>
  <si>
    <t>Sýkorka</t>
  </si>
  <si>
    <t>Účast všech tří států ve třídě v konečné výsledkové listině</t>
  </si>
  <si>
    <t>Hodnota "pomocných bodů" je určena tak, aby ztráta z neúčasti na soutěži byla ještě nahraditelná.</t>
  </si>
  <si>
    <t>Pokud se v průběhu Poháru počet soutěžících zvýší, zvýší se i hodnota "pomocných bodů".</t>
  </si>
  <si>
    <t>4/</t>
  </si>
  <si>
    <t xml:space="preserve">Výsledky jednotlivých soutěží se do celkového pořadí </t>
  </si>
  <si>
    <t>v Poháru sčítají</t>
  </si>
  <si>
    <t>Příklad:</t>
  </si>
  <si>
    <t>F4-A - zisk bodů:</t>
  </si>
  <si>
    <t>MiS</t>
  </si>
  <si>
    <t>Č-P</t>
  </si>
  <si>
    <t>S-P</t>
  </si>
  <si>
    <t>P-P</t>
  </si>
  <si>
    <t>součet</t>
  </si>
  <si>
    <t>děleno</t>
  </si>
  <si>
    <t>výsledek</t>
  </si>
  <si>
    <t>počitá se</t>
  </si>
  <si>
    <t>92 b.</t>
  </si>
  <si>
    <t>ano</t>
  </si>
  <si>
    <t>ne</t>
  </si>
  <si>
    <t>5 soutěží</t>
  </si>
  <si>
    <t>Vojtěch jun.</t>
  </si>
  <si>
    <t>Při neúčasti na soutěži jsou závodníkovi přiděleny "pomocné body" ve výši dvojnásobku počtu závodníků. Poslední, devátý, ze tří jízd může získat 3x deváté místo</t>
  </si>
  <si>
    <t>jedno se škrtá ostatní dvě se sčítají tj. 9 + 9 = 18.</t>
  </si>
  <si>
    <t>Oltersdorf</t>
  </si>
  <si>
    <t>Horst</t>
  </si>
  <si>
    <t>Schuster</t>
  </si>
  <si>
    <t>Argus</t>
  </si>
  <si>
    <t>Orinoco Flow</t>
  </si>
  <si>
    <t xml:space="preserve">Perle von O. </t>
  </si>
  <si>
    <t>Marlene</t>
  </si>
  <si>
    <t>Při neúčasti na soutěži jsou závodníkovi přiděleny "pomocné body" ve výši dvojnásobku počtu závodníků. Poslední, jedenáctý, ze tří jízd může získat 3x jedenácté místo</t>
  </si>
  <si>
    <t>jedno se škrtá ostatní dvě se sčítají tj.11 + 11 = 22.</t>
  </si>
  <si>
    <t>Licence</t>
  </si>
  <si>
    <t>266-025</t>
  </si>
  <si>
    <t>316-010</t>
  </si>
  <si>
    <t>266-003</t>
  </si>
  <si>
    <t>028-008</t>
  </si>
  <si>
    <t>028-010</t>
  </si>
  <si>
    <t>091-001</t>
  </si>
  <si>
    <t>PL</t>
  </si>
  <si>
    <t>131-027</t>
  </si>
  <si>
    <t>Bogdan</t>
  </si>
  <si>
    <t>Bosak</t>
  </si>
  <si>
    <t>Krzysztof</t>
  </si>
  <si>
    <t>Estella</t>
  </si>
  <si>
    <t>Olympia</t>
  </si>
  <si>
    <t>Podhorný</t>
  </si>
  <si>
    <t>Jareš</t>
  </si>
  <si>
    <t>Medveděv</t>
  </si>
  <si>
    <t>131-025</t>
  </si>
  <si>
    <t>Atlantis</t>
  </si>
  <si>
    <t>Pohoda</t>
  </si>
  <si>
    <t>Jinolice</t>
  </si>
  <si>
    <t>Lo - 17b</t>
  </si>
  <si>
    <t>Lo - 21</t>
  </si>
  <si>
    <t>-průměr ze tří nejlepších soutěží</t>
  </si>
  <si>
    <t>Lo - 05</t>
  </si>
  <si>
    <t>Jiří Špinar - vedoucí sekce NS NAVIGA</t>
  </si>
  <si>
    <t>(průměr dvou nejlepš. jízd, DS dvě nejlepší, plus eventuelně bodování)</t>
  </si>
  <si>
    <t>Duchcov (Lo-17a)</t>
  </si>
  <si>
    <t>409-009</t>
  </si>
  <si>
    <t>Pořadí</t>
  </si>
  <si>
    <t>Vojtěch</t>
  </si>
  <si>
    <t>KloM Plzeň-Letkov</t>
  </si>
  <si>
    <t>Saphir</t>
  </si>
  <si>
    <t>Vávra-jun</t>
  </si>
  <si>
    <t>Thalassa</t>
  </si>
  <si>
    <t>Basin</t>
  </si>
  <si>
    <t>Michail</t>
  </si>
  <si>
    <t>Berger</t>
  </si>
  <si>
    <t>Gerhard</t>
  </si>
  <si>
    <t>Borgmann</t>
  </si>
  <si>
    <t>Bernd</t>
  </si>
  <si>
    <t>Basina</t>
  </si>
  <si>
    <t>Raisa</t>
  </si>
  <si>
    <t>Kreisel</t>
  </si>
  <si>
    <t>Takáč</t>
  </si>
  <si>
    <t>RU</t>
  </si>
  <si>
    <t>Yamaha</t>
  </si>
  <si>
    <t>Kiwi</t>
  </si>
  <si>
    <t>Opty</t>
  </si>
  <si>
    <t>Dolly</t>
  </si>
  <si>
    <t>Spirit of freedom</t>
  </si>
  <si>
    <t>Bonduele</t>
  </si>
  <si>
    <t>Stormy weather</t>
  </si>
  <si>
    <t>Buerger</t>
  </si>
  <si>
    <t>Christian</t>
  </si>
  <si>
    <t>Vrba</t>
  </si>
  <si>
    <t>Pešek</t>
  </si>
  <si>
    <t>Valdivia - Altona</t>
  </si>
  <si>
    <t>Britannia</t>
  </si>
  <si>
    <t>Pomocný v.</t>
  </si>
  <si>
    <t>Dosažené body</t>
  </si>
  <si>
    <t>3 nej body</t>
  </si>
  <si>
    <t>3 nej pořadí</t>
  </si>
  <si>
    <t>1.z</t>
  </si>
  <si>
    <t>2.z</t>
  </si>
  <si>
    <t>3.z</t>
  </si>
  <si>
    <t>4.z</t>
  </si>
  <si>
    <t>5.z</t>
  </si>
  <si>
    <t>U prvního závodu se přepracovalo pořadí bez zahraničních účastníků, ale s ponechanými body.</t>
  </si>
  <si>
    <t>Každý závodník, který se nezúčastní daného závodu, tak obdrží maximální body, které se dosáhly v rámci MiČR</t>
  </si>
  <si>
    <t>Ožana-jun</t>
  </si>
  <si>
    <t>PL - Rzeszow</t>
  </si>
  <si>
    <t>MK "Morava" Hodonín</t>
  </si>
  <si>
    <t>SR</t>
  </si>
  <si>
    <t>Glebowski</t>
  </si>
  <si>
    <t>Szymczak</t>
  </si>
  <si>
    <t>Henryk</t>
  </si>
  <si>
    <t>Chrzanowski</t>
  </si>
  <si>
    <t>Michal-jun</t>
  </si>
  <si>
    <t>Pielok</t>
  </si>
  <si>
    <t>Pawel-jun</t>
  </si>
  <si>
    <t>PL - Dobrodzień</t>
  </si>
  <si>
    <t>Brylka</t>
  </si>
  <si>
    <t>PL - DOKiS Dobrodzien</t>
  </si>
  <si>
    <t>Ing. Jan Jedlička  Maják Borovany</t>
  </si>
  <si>
    <t>131-041</t>
  </si>
  <si>
    <t>134-001</t>
  </si>
  <si>
    <t>131-022</t>
  </si>
  <si>
    <t>Benjamin W. Latham</t>
  </si>
  <si>
    <t>131-015</t>
  </si>
  <si>
    <t>NSS-A Jun+Sen</t>
  </si>
  <si>
    <t>KLoM Kolín</t>
  </si>
  <si>
    <t>480-008</t>
  </si>
  <si>
    <t>15.seriál MiČR kategorie NS 2008 - pouze závodníci z ČR</t>
  </si>
  <si>
    <t>15.seriál MiČR kategorie NS 2008 s mezinárodní účastí</t>
  </si>
  <si>
    <t>Započítávané soutěže do 15.seriálu MiČR kategorie NS 2008</t>
  </si>
  <si>
    <t>Lo - 17a</t>
  </si>
  <si>
    <t>8. - 9.5. 2008</t>
  </si>
  <si>
    <t>Lo - 18a</t>
  </si>
  <si>
    <t>10. - 11.5. 2008</t>
  </si>
  <si>
    <t>Netolice</t>
  </si>
  <si>
    <t>23. - 24.5. 2008</t>
  </si>
  <si>
    <t>Lo - 18b</t>
  </si>
  <si>
    <t>24. - 25.5. 2008</t>
  </si>
  <si>
    <t>20. - 21.6. 2008</t>
  </si>
  <si>
    <t>21. - 22.6. 2008</t>
  </si>
  <si>
    <t>Tvarožná Lhota</t>
  </si>
  <si>
    <t>12. - 13.9. 2008</t>
  </si>
  <si>
    <t>Započítávané soutěže do  VI. CZE - SVK - POL poháru 2008</t>
  </si>
  <si>
    <t>Započítávané soutěže pro výběr reprezentace ČR pro rok 2009</t>
  </si>
  <si>
    <t>Petrohrad (RUS)</t>
  </si>
  <si>
    <t>-průměr ze tří soutěží Č-S-P poháru a MS 2007</t>
  </si>
  <si>
    <t>MS 2007</t>
  </si>
  <si>
    <t>3. - 4.5. 2008</t>
  </si>
  <si>
    <t>31.5. - 1.6. 2008</t>
  </si>
  <si>
    <t>Gipsy Moth IV</t>
  </si>
  <si>
    <t>Feigel</t>
  </si>
  <si>
    <t>Aleksander-jun</t>
  </si>
  <si>
    <t>Ronny</t>
  </si>
  <si>
    <t>Zapletal</t>
  </si>
  <si>
    <t>Schramm</t>
  </si>
  <si>
    <t>H.-Ullrich</t>
  </si>
  <si>
    <t>Sea Wind</t>
  </si>
  <si>
    <t>v.o. 60 illbruck</t>
  </si>
  <si>
    <t>Adrelina</t>
  </si>
  <si>
    <t>Duchcov (Lo-18a)</t>
  </si>
  <si>
    <t>Jinolice  (Lo-19)</t>
  </si>
  <si>
    <t>Jinolice  (Lo-20)</t>
  </si>
  <si>
    <t>Tvar. Lh. (Lo-21)</t>
  </si>
  <si>
    <t>Safari</t>
  </si>
  <si>
    <t>Kroupa</t>
  </si>
  <si>
    <t>Douša</t>
  </si>
  <si>
    <t>H.-Ulrich</t>
  </si>
  <si>
    <t>Milan</t>
  </si>
  <si>
    <t>Westward</t>
  </si>
  <si>
    <t>Mystery</t>
  </si>
  <si>
    <t>Karl und Marie</t>
  </si>
  <si>
    <t>Unger</t>
  </si>
  <si>
    <t>Veit</t>
  </si>
  <si>
    <t>SMY Meteor 4</t>
  </si>
  <si>
    <t>140-041</t>
  </si>
  <si>
    <t>131-081</t>
  </si>
  <si>
    <t>131-011</t>
  </si>
  <si>
    <t>359-023</t>
  </si>
  <si>
    <t>KPM Šturmovík</t>
  </si>
  <si>
    <t>134-006</t>
  </si>
  <si>
    <t>Beniamin-jun</t>
  </si>
  <si>
    <t>Sea-cret</t>
  </si>
  <si>
    <t>Voyager</t>
  </si>
  <si>
    <t>Sea wind</t>
  </si>
  <si>
    <t>Siminski</t>
  </si>
  <si>
    <t>Estelle</t>
  </si>
  <si>
    <t>Sarnowski</t>
  </si>
  <si>
    <t>Gen. Zaruski</t>
  </si>
  <si>
    <t>NSS-A</t>
  </si>
  <si>
    <t>Adix</t>
  </si>
  <si>
    <t>336-014</t>
  </si>
  <si>
    <t>MK Slezsko</t>
  </si>
  <si>
    <t>Dove</t>
  </si>
  <si>
    <t>Neupauer</t>
  </si>
  <si>
    <t>La Camaret</t>
  </si>
  <si>
    <t>Gabriela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</si>
</sst>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0.000"/>
    <numFmt numFmtId="170" formatCode="hh:mm"/>
  </numFmts>
  <fonts count="11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1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/>
      <protection locked="0"/>
    </xf>
    <xf numFmtId="49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21" applyFont="1" applyFill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" xfId="23" applyFont="1" applyFill="1" applyBorder="1" applyAlignment="1">
      <alignment/>
      <protection/>
    </xf>
    <xf numFmtId="0" fontId="0" fillId="0" borderId="1" xfId="0" applyBorder="1" applyAlignment="1">
      <alignment/>
    </xf>
    <xf numFmtId="0" fontId="1" fillId="0" borderId="1" xfId="23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23" applyFont="1" applyFill="1" applyBorder="1" applyAlignment="1">
      <alignment vertical="center"/>
      <protection/>
    </xf>
    <xf numFmtId="1" fontId="1" fillId="0" borderId="1" xfId="0" applyNumberFormat="1" applyFont="1" applyBorder="1" applyAlignment="1">
      <alignment horizontal="center"/>
    </xf>
    <xf numFmtId="0" fontId="1" fillId="0" borderId="1" xfId="23" applyFont="1" applyFill="1" applyBorder="1" applyAlignment="1">
      <alignment horizontal="left" vertical="center"/>
      <protection/>
    </xf>
    <xf numFmtId="0" fontId="1" fillId="0" borderId="1" xfId="23" applyNumberFormat="1" applyFont="1" applyFill="1" applyBorder="1" applyAlignment="1">
      <alignment horizontal="left" vertical="center"/>
      <protection/>
    </xf>
    <xf numFmtId="49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23" applyNumberFormat="1" applyFont="1" applyFill="1" applyBorder="1" applyAlignment="1">
      <alignment vertical="center"/>
      <protection/>
    </xf>
    <xf numFmtId="0" fontId="1" fillId="0" borderId="1" xfId="23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23" applyFont="1" applyFill="1" applyBorder="1" applyAlignment="1">
      <alignment horizontal="center"/>
      <protection/>
    </xf>
    <xf numFmtId="0" fontId="1" fillId="0" borderId="1" xfId="2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4" xfId="0" applyFont="1" applyFill="1" applyBorder="1" applyAlignment="1">
      <alignment/>
    </xf>
    <xf numFmtId="0" fontId="4" fillId="0" borderId="0" xfId="20" applyFont="1">
      <alignment/>
      <protection/>
    </xf>
    <xf numFmtId="0" fontId="0" fillId="0" borderId="0" xfId="20">
      <alignment/>
      <protection/>
    </xf>
    <xf numFmtId="0" fontId="6" fillId="0" borderId="0" xfId="20" applyFont="1">
      <alignment/>
      <protection/>
    </xf>
    <xf numFmtId="0" fontId="5" fillId="0" borderId="0" xfId="20" applyFont="1">
      <alignment/>
      <protection/>
    </xf>
    <xf numFmtId="49" fontId="6" fillId="0" borderId="0" xfId="20" applyNumberFormat="1" applyFont="1">
      <alignment/>
      <protection/>
    </xf>
    <xf numFmtId="0" fontId="6" fillId="0" borderId="0" xfId="20" applyFont="1" applyAlignment="1">
      <alignment horizontal="center"/>
      <protection/>
    </xf>
    <xf numFmtId="0" fontId="6" fillId="0" borderId="0" xfId="20" applyFont="1" applyAlignment="1">
      <alignment horizontal="left"/>
      <protection/>
    </xf>
    <xf numFmtId="0" fontId="5" fillId="0" borderId="0" xfId="20" applyFont="1">
      <alignment/>
      <protection/>
    </xf>
    <xf numFmtId="0" fontId="6" fillId="0" borderId="1" xfId="20" applyFont="1" applyBorder="1">
      <alignment/>
      <protection/>
    </xf>
    <xf numFmtId="0" fontId="5" fillId="0" borderId="1" xfId="20" applyFont="1" applyBorder="1" applyAlignment="1">
      <alignment horizontal="center"/>
      <protection/>
    </xf>
    <xf numFmtId="0" fontId="6" fillId="0" borderId="1" xfId="20" applyFont="1" applyBorder="1" applyAlignment="1">
      <alignment horizontal="center"/>
      <protection/>
    </xf>
    <xf numFmtId="1" fontId="0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21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2" xfId="23" applyFont="1" applyFill="1" applyBorder="1" applyAlignment="1">
      <alignment/>
      <protection/>
    </xf>
    <xf numFmtId="0" fontId="0" fillId="0" borderId="1" xfId="22" applyFont="1" applyFill="1" applyBorder="1" applyAlignment="1" applyProtection="1">
      <alignment horizontal="center"/>
      <protection locked="0"/>
    </xf>
    <xf numFmtId="0" fontId="1" fillId="0" borderId="1" xfId="20" applyFont="1" applyFill="1" applyBorder="1" applyAlignment="1">
      <alignment horizontal="left"/>
      <protection/>
    </xf>
    <xf numFmtId="1" fontId="2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4" xfId="21" applyFont="1" applyFill="1" applyBorder="1" applyAlignment="1" applyProtection="1">
      <alignment horizontal="center"/>
      <protection locked="0"/>
    </xf>
    <xf numFmtId="0" fontId="0" fillId="0" borderId="4" xfId="21" applyFont="1" applyFill="1" applyBorder="1" applyAlignment="1" applyProtection="1">
      <alignment/>
      <protection locked="0"/>
    </xf>
    <xf numFmtId="0" fontId="2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/>
    </xf>
    <xf numFmtId="1" fontId="10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0" fillId="0" borderId="1" xfId="23" applyFont="1" applyFill="1" applyBorder="1" applyAlignment="1">
      <alignment horizontal="left"/>
      <protection/>
    </xf>
    <xf numFmtId="49" fontId="2" fillId="0" borderId="1" xfId="0" applyNumberFormat="1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2" fillId="0" borderId="4" xfId="21" applyFont="1" applyFill="1" applyBorder="1" applyAlignment="1" applyProtection="1">
      <alignment horizontal="center"/>
      <protection locked="0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10" fillId="0" borderId="1" xfId="23" applyFont="1" applyFill="1" applyBorder="1" applyAlignment="1">
      <alignment horizontal="left" vertical="center"/>
      <protection/>
    </xf>
    <xf numFmtId="0" fontId="10" fillId="0" borderId="1" xfId="23" applyFont="1" applyFill="1" applyBorder="1" applyAlignment="1">
      <alignment horizontal="center" vertical="center"/>
      <protection/>
    </xf>
    <xf numFmtId="0" fontId="10" fillId="0" borderId="1" xfId="23" applyNumberFormat="1" applyFont="1" applyFill="1" applyBorder="1" applyAlignment="1">
      <alignment horizontal="left" vertical="center"/>
      <protection/>
    </xf>
    <xf numFmtId="0" fontId="10" fillId="0" borderId="1" xfId="23" applyFont="1" applyFill="1" applyBorder="1" applyAlignment="1">
      <alignment/>
      <protection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23" applyFont="1" applyFill="1" applyBorder="1" applyAlignment="1">
      <alignment horizontal="left" vertical="center"/>
      <protection/>
    </xf>
    <xf numFmtId="0" fontId="1" fillId="0" borderId="2" xfId="23" applyFont="1" applyFill="1" applyBorder="1" applyAlignment="1">
      <alignment horizontal="left" vertical="center"/>
      <protection/>
    </xf>
    <xf numFmtId="0" fontId="10" fillId="0" borderId="4" xfId="23" applyFont="1" applyFill="1" applyBorder="1" applyAlignment="1">
      <alignment/>
      <protection/>
    </xf>
    <xf numFmtId="0" fontId="2" fillId="0" borderId="4" xfId="0" applyFont="1" applyBorder="1" applyAlignment="1">
      <alignment horizontal="center"/>
    </xf>
    <xf numFmtId="0" fontId="6" fillId="0" borderId="3" xfId="20" applyFont="1" applyBorder="1" applyAlignment="1">
      <alignment horizontal="center"/>
      <protection/>
    </xf>
    <xf numFmtId="0" fontId="0" fillId="0" borderId="6" xfId="0" applyBorder="1" applyAlignment="1">
      <alignment/>
    </xf>
    <xf numFmtId="0" fontId="6" fillId="0" borderId="0" xfId="20" applyFont="1">
      <alignment/>
      <protection/>
    </xf>
    <xf numFmtId="0" fontId="4" fillId="0" borderId="0" xfId="20" applyFont="1">
      <alignment/>
      <protection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MiCR2007 - konecne" xfId="20"/>
    <cellStyle name="normální_Prihlaska_ns_excel95" xfId="21"/>
    <cellStyle name="normální_Prihlaska_ns_excel95_MiCR2007 - konecne" xfId="22"/>
    <cellStyle name="normální_St_listiny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37</xdr:row>
      <xdr:rowOff>9525</xdr:rowOff>
    </xdr:from>
    <xdr:to>
      <xdr:col>5</xdr:col>
      <xdr:colOff>561975</xdr:colOff>
      <xdr:row>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81375" y="7239000"/>
          <a:ext cx="371475" cy="13335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2</xdr:row>
      <xdr:rowOff>104775</xdr:rowOff>
    </xdr:from>
    <xdr:to>
      <xdr:col>7</xdr:col>
      <xdr:colOff>0</xdr:colOff>
      <xdr:row>14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124325" y="523875"/>
          <a:ext cx="190500" cy="23241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46</xdr:row>
      <xdr:rowOff>104775</xdr:rowOff>
    </xdr:from>
    <xdr:to>
      <xdr:col>7</xdr:col>
      <xdr:colOff>0</xdr:colOff>
      <xdr:row>58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4048125" y="9058275"/>
          <a:ext cx="266700" cy="2314575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75" zoomScaleNormal="75" workbookViewId="0" topLeftCell="A1">
      <selection activeCell="A1" sqref="A1:J1"/>
    </sheetView>
  </sheetViews>
  <sheetFormatPr defaultColWidth="9.140625" defaultRowHeight="12.75"/>
  <cols>
    <col min="1" max="2" width="9.140625" style="62" customWidth="1"/>
    <col min="3" max="3" width="11.28125" style="62" customWidth="1"/>
    <col min="4" max="5" width="9.140625" style="62" customWidth="1"/>
    <col min="6" max="6" width="11.8515625" style="62" customWidth="1"/>
    <col min="7" max="7" width="5.00390625" style="62" customWidth="1"/>
    <col min="8" max="15" width="9.140625" style="62" customWidth="1"/>
    <col min="16" max="16" width="11.28125" style="62" customWidth="1"/>
    <col min="17" max="16384" width="9.140625" style="62" customWidth="1"/>
  </cols>
  <sheetData>
    <row r="1" spans="1:10" ht="20.25">
      <c r="A1" s="132" t="s">
        <v>246</v>
      </c>
      <c r="B1" s="132"/>
      <c r="C1" s="132"/>
      <c r="D1" s="132"/>
      <c r="E1" s="132"/>
      <c r="F1" s="132"/>
      <c r="G1" s="132"/>
      <c r="H1" s="132"/>
      <c r="I1" s="132"/>
      <c r="J1" s="132"/>
    </row>
    <row r="3" spans="1:6" ht="15">
      <c r="A3" s="63" t="s">
        <v>247</v>
      </c>
      <c r="B3" s="63" t="s">
        <v>34</v>
      </c>
      <c r="C3" s="63"/>
      <c r="D3" s="131" t="s">
        <v>248</v>
      </c>
      <c r="E3" s="131"/>
      <c r="F3" s="63" t="s">
        <v>35</v>
      </c>
    </row>
    <row r="4" spans="1:6" ht="15">
      <c r="A4" s="63"/>
      <c r="B4" s="63"/>
      <c r="C4" s="63"/>
      <c r="D4" s="63"/>
      <c r="E4" s="63"/>
      <c r="F4" s="63"/>
    </row>
    <row r="5" spans="1:8" ht="15.75">
      <c r="A5" s="63" t="s">
        <v>249</v>
      </c>
      <c r="B5" s="63" t="s">
        <v>34</v>
      </c>
      <c r="C5" s="63"/>
      <c r="D5" s="131" t="s">
        <v>250</v>
      </c>
      <c r="E5" s="131"/>
      <c r="F5" s="63" t="s">
        <v>35</v>
      </c>
      <c r="H5" s="64" t="s">
        <v>82</v>
      </c>
    </row>
    <row r="6" spans="1:10" ht="15">
      <c r="A6" s="63"/>
      <c r="B6" s="63"/>
      <c r="C6" s="63"/>
      <c r="D6" s="63"/>
      <c r="E6" s="63"/>
      <c r="F6" s="63"/>
      <c r="I6" s="65" t="s">
        <v>43</v>
      </c>
      <c r="J6" s="63" t="s">
        <v>83</v>
      </c>
    </row>
    <row r="7" spans="1:8" ht="15.75">
      <c r="A7" s="63" t="s">
        <v>172</v>
      </c>
      <c r="B7" s="63" t="s">
        <v>251</v>
      </c>
      <c r="C7" s="63"/>
      <c r="D7" s="131" t="s">
        <v>252</v>
      </c>
      <c r="E7" s="131"/>
      <c r="F7" s="63" t="s">
        <v>33</v>
      </c>
      <c r="H7" s="64" t="s">
        <v>82</v>
      </c>
    </row>
    <row r="8" spans="1:10" ht="15.75">
      <c r="A8" s="63"/>
      <c r="B8" s="63"/>
      <c r="C8" s="63"/>
      <c r="D8" s="63"/>
      <c r="E8" s="63"/>
      <c r="F8" s="63"/>
      <c r="H8" s="64"/>
      <c r="I8" s="65" t="s">
        <v>46</v>
      </c>
      <c r="J8" s="63" t="s">
        <v>84</v>
      </c>
    </row>
    <row r="9" spans="1:6" ht="15">
      <c r="A9" s="63" t="s">
        <v>253</v>
      </c>
      <c r="B9" s="63" t="s">
        <v>251</v>
      </c>
      <c r="C9" s="63"/>
      <c r="D9" s="131" t="s">
        <v>254</v>
      </c>
      <c r="E9" s="131"/>
      <c r="F9" s="63" t="s">
        <v>33</v>
      </c>
    </row>
    <row r="10" spans="1:8" ht="15">
      <c r="A10" s="63"/>
      <c r="B10" s="63"/>
      <c r="C10" s="63"/>
      <c r="D10" s="63"/>
      <c r="E10" s="63"/>
      <c r="F10" s="63"/>
      <c r="H10" s="65" t="s">
        <v>174</v>
      </c>
    </row>
    <row r="11" spans="1:6" ht="15">
      <c r="A11" s="63" t="s">
        <v>36</v>
      </c>
      <c r="B11" s="63" t="s">
        <v>171</v>
      </c>
      <c r="C11" s="63"/>
      <c r="D11" s="131" t="s">
        <v>255</v>
      </c>
      <c r="E11" s="131"/>
      <c r="F11" s="63"/>
    </row>
    <row r="12" spans="1:6" ht="15">
      <c r="A12" s="63"/>
      <c r="B12" s="63"/>
      <c r="C12" s="63"/>
      <c r="D12" s="63"/>
      <c r="E12" s="63"/>
      <c r="F12" s="63"/>
    </row>
    <row r="13" spans="1:6" ht="15">
      <c r="A13" s="63" t="s">
        <v>37</v>
      </c>
      <c r="B13" s="63" t="s">
        <v>171</v>
      </c>
      <c r="C13" s="63"/>
      <c r="D13" s="131" t="s">
        <v>256</v>
      </c>
      <c r="E13" s="131"/>
      <c r="F13" s="63"/>
    </row>
    <row r="14" spans="1:6" ht="15">
      <c r="A14" s="63"/>
      <c r="B14" s="63"/>
      <c r="C14" s="63"/>
      <c r="D14" s="63"/>
      <c r="E14" s="63"/>
      <c r="F14" s="63"/>
    </row>
    <row r="15" spans="1:6" ht="15">
      <c r="A15" s="63" t="s">
        <v>173</v>
      </c>
      <c r="B15" s="63" t="s">
        <v>257</v>
      </c>
      <c r="C15" s="63"/>
      <c r="D15" s="131" t="s">
        <v>258</v>
      </c>
      <c r="E15" s="131"/>
      <c r="F15" s="63"/>
    </row>
    <row r="18" spans="1:10" ht="20.25">
      <c r="A18" s="132" t="s">
        <v>259</v>
      </c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0" ht="20.25">
      <c r="A19" s="61"/>
      <c r="B19" s="61"/>
      <c r="C19" s="61"/>
      <c r="D19" s="61"/>
      <c r="E19" s="61"/>
      <c r="F19" s="61"/>
      <c r="G19" s="61"/>
      <c r="H19" s="61"/>
      <c r="I19" s="61"/>
      <c r="J19" s="61"/>
    </row>
    <row r="20" s="63" customFormat="1" ht="15">
      <c r="A20" s="63" t="s">
        <v>48</v>
      </c>
    </row>
    <row r="21" spans="7:8" s="63" customFormat="1" ht="15">
      <c r="G21" s="63" t="s">
        <v>40</v>
      </c>
      <c r="H21" s="63" t="s">
        <v>119</v>
      </c>
    </row>
    <row r="22" s="63" customFormat="1" ht="15"/>
    <row r="23" spans="7:8" s="63" customFormat="1" ht="15">
      <c r="G23" s="63" t="s">
        <v>41</v>
      </c>
      <c r="H23" s="63" t="s">
        <v>42</v>
      </c>
    </row>
    <row r="24" spans="7:13" ht="15">
      <c r="G24" s="63"/>
      <c r="H24" s="63" t="s">
        <v>43</v>
      </c>
      <c r="I24" s="66" t="s">
        <v>44</v>
      </c>
      <c r="J24" s="63" t="s">
        <v>45</v>
      </c>
      <c r="K24" s="63"/>
      <c r="L24" s="63"/>
      <c r="M24" s="63"/>
    </row>
    <row r="25" spans="1:10" ht="15">
      <c r="A25" s="63" t="s">
        <v>38</v>
      </c>
      <c r="B25" s="63" t="s">
        <v>8</v>
      </c>
      <c r="C25" s="63"/>
      <c r="D25" s="131" t="s">
        <v>264</v>
      </c>
      <c r="E25" s="131"/>
      <c r="H25" s="63" t="s">
        <v>46</v>
      </c>
      <c r="I25" s="66" t="s">
        <v>44</v>
      </c>
      <c r="J25" s="63" t="s">
        <v>47</v>
      </c>
    </row>
    <row r="26" spans="1:5" ht="15">
      <c r="A26" s="63"/>
      <c r="B26" s="63"/>
      <c r="C26" s="63"/>
      <c r="D26" s="63"/>
      <c r="E26" s="63"/>
    </row>
    <row r="27" spans="1:10" ht="15">
      <c r="A27" s="63" t="s">
        <v>38</v>
      </c>
      <c r="B27" s="63" t="s">
        <v>30</v>
      </c>
      <c r="C27" s="63"/>
      <c r="D27" s="131" t="s">
        <v>265</v>
      </c>
      <c r="E27" s="131"/>
      <c r="G27" s="63" t="s">
        <v>52</v>
      </c>
      <c r="H27" s="63" t="s">
        <v>53</v>
      </c>
      <c r="I27" s="63"/>
      <c r="J27" s="63"/>
    </row>
    <row r="28" spans="1:8" ht="15">
      <c r="A28" s="63"/>
      <c r="B28" s="63"/>
      <c r="C28" s="63"/>
      <c r="D28" s="63"/>
      <c r="E28" s="63"/>
      <c r="H28" s="65" t="s">
        <v>111</v>
      </c>
    </row>
    <row r="29" spans="1:13" ht="15">
      <c r="A29" s="63" t="s">
        <v>175</v>
      </c>
      <c r="B29" s="63" t="s">
        <v>257</v>
      </c>
      <c r="C29" s="63"/>
      <c r="D29" s="131" t="s">
        <v>258</v>
      </c>
      <c r="E29" s="131"/>
      <c r="H29" s="63" t="s">
        <v>177</v>
      </c>
      <c r="L29" s="63"/>
      <c r="M29" s="65"/>
    </row>
    <row r="30" spans="1:13" ht="15">
      <c r="A30" s="63"/>
      <c r="B30" s="63"/>
      <c r="C30" s="63"/>
      <c r="D30" s="63"/>
      <c r="E30" s="63"/>
      <c r="H30" s="63"/>
      <c r="L30" s="63"/>
      <c r="M30" s="65"/>
    </row>
    <row r="31" spans="7:8" ht="15">
      <c r="G31" s="63" t="s">
        <v>122</v>
      </c>
      <c r="H31" s="63" t="s">
        <v>123</v>
      </c>
    </row>
    <row r="32" ht="15">
      <c r="H32" s="63" t="s">
        <v>124</v>
      </c>
    </row>
    <row r="33" ht="15">
      <c r="H33" s="63"/>
    </row>
    <row r="34" spans="1:10" ht="20.25">
      <c r="A34" s="132" t="s">
        <v>260</v>
      </c>
      <c r="B34" s="132"/>
      <c r="C34" s="132"/>
      <c r="D34" s="132"/>
      <c r="E34" s="132"/>
      <c r="F34" s="132"/>
      <c r="G34" s="132"/>
      <c r="H34" s="132"/>
      <c r="I34" s="132"/>
      <c r="J34" s="132"/>
    </row>
    <row r="35" spans="1:10" ht="1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</row>
    <row r="36" spans="1:10" ht="15" customHeight="1">
      <c r="A36" s="65" t="s">
        <v>115</v>
      </c>
      <c r="B36" s="61"/>
      <c r="C36" s="61"/>
      <c r="D36" s="61"/>
      <c r="E36" s="61"/>
      <c r="F36" s="61"/>
      <c r="G36" s="61"/>
      <c r="H36" s="61"/>
      <c r="I36" s="61"/>
      <c r="J36" s="61"/>
    </row>
    <row r="38" spans="1:10" ht="15">
      <c r="A38" s="63" t="s">
        <v>104</v>
      </c>
      <c r="B38" s="63" t="s">
        <v>261</v>
      </c>
      <c r="C38" s="63"/>
      <c r="D38" s="67">
        <v>2007</v>
      </c>
      <c r="E38" s="63"/>
      <c r="F38" s="63"/>
      <c r="G38" s="63"/>
      <c r="H38" s="63"/>
      <c r="I38" s="63"/>
      <c r="J38" s="63"/>
    </row>
    <row r="39" spans="1:10" ht="15.75">
      <c r="A39" s="63"/>
      <c r="B39" s="63"/>
      <c r="C39" s="63"/>
      <c r="D39" s="63"/>
      <c r="E39" s="63"/>
      <c r="F39" s="63"/>
      <c r="G39" s="68" t="s">
        <v>112</v>
      </c>
      <c r="I39" s="63"/>
      <c r="J39" s="63"/>
    </row>
    <row r="40" spans="1:10" ht="15">
      <c r="A40" s="63" t="s">
        <v>39</v>
      </c>
      <c r="B40" s="63" t="s">
        <v>8</v>
      </c>
      <c r="C40" s="63"/>
      <c r="D40" s="131" t="s">
        <v>264</v>
      </c>
      <c r="E40" s="131"/>
      <c r="F40" s="63"/>
      <c r="H40" s="63"/>
      <c r="I40" s="63"/>
      <c r="J40" s="63"/>
    </row>
    <row r="41" spans="1:10" ht="15">
      <c r="A41" s="63"/>
      <c r="B41" s="63"/>
      <c r="C41" s="63"/>
      <c r="D41" s="63"/>
      <c r="E41" s="63"/>
      <c r="F41" s="63"/>
      <c r="G41" s="65" t="s">
        <v>262</v>
      </c>
      <c r="H41" s="63"/>
      <c r="I41" s="63"/>
      <c r="J41" s="63"/>
    </row>
    <row r="42" spans="1:10" ht="15">
      <c r="A42" s="63" t="s">
        <v>39</v>
      </c>
      <c r="B42" s="63" t="s">
        <v>30</v>
      </c>
      <c r="C42" s="63"/>
      <c r="D42" s="131" t="s">
        <v>265</v>
      </c>
      <c r="E42" s="131"/>
      <c r="F42" s="63"/>
      <c r="G42" s="65" t="s">
        <v>110</v>
      </c>
      <c r="H42" s="63"/>
      <c r="I42" s="63"/>
      <c r="J42" s="63"/>
    </row>
    <row r="43" spans="1:10" ht="15">
      <c r="A43" s="63"/>
      <c r="B43" s="63"/>
      <c r="C43" s="63"/>
      <c r="D43" s="63"/>
      <c r="E43" s="63"/>
      <c r="F43" s="63"/>
      <c r="G43" s="65"/>
      <c r="H43" s="63"/>
      <c r="I43" s="63"/>
      <c r="J43" s="63"/>
    </row>
    <row r="44" spans="1:10" ht="15">
      <c r="A44" s="63" t="s">
        <v>39</v>
      </c>
      <c r="B44" s="63" t="s">
        <v>171</v>
      </c>
      <c r="C44" s="63"/>
      <c r="D44" s="131" t="s">
        <v>258</v>
      </c>
      <c r="E44" s="131"/>
      <c r="F44" s="63"/>
      <c r="G44" s="65"/>
      <c r="H44" s="63"/>
      <c r="I44" s="63"/>
      <c r="J44" s="63"/>
    </row>
    <row r="45" spans="1:10" ht="15">
      <c r="A45" s="63"/>
      <c r="B45" s="63"/>
      <c r="C45" s="63"/>
      <c r="D45" s="63"/>
      <c r="E45" s="63"/>
      <c r="F45" s="63"/>
      <c r="G45" s="63"/>
      <c r="H45" s="63"/>
      <c r="I45" s="63"/>
      <c r="J45" s="63"/>
    </row>
    <row r="46" spans="1:10" ht="15">
      <c r="A46" s="63"/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15">
      <c r="A47" s="63" t="s">
        <v>247</v>
      </c>
      <c r="B47" s="63" t="s">
        <v>34</v>
      </c>
      <c r="C47" s="63"/>
      <c r="D47" s="131" t="s">
        <v>248</v>
      </c>
      <c r="E47" s="131"/>
      <c r="F47" s="63" t="s">
        <v>35</v>
      </c>
      <c r="G47" s="63"/>
      <c r="H47" s="63"/>
      <c r="I47" s="63"/>
      <c r="J47" s="63"/>
    </row>
    <row r="48" spans="1:10" ht="15">
      <c r="A48" s="63"/>
      <c r="B48" s="63"/>
      <c r="C48" s="63"/>
      <c r="D48" s="63"/>
      <c r="E48" s="63"/>
      <c r="F48" s="63"/>
      <c r="G48" s="63"/>
      <c r="H48" s="63"/>
      <c r="I48" s="63"/>
      <c r="J48" s="63"/>
    </row>
    <row r="49" spans="1:10" ht="15">
      <c r="A49" s="63" t="s">
        <v>249</v>
      </c>
      <c r="B49" s="63" t="s">
        <v>34</v>
      </c>
      <c r="C49" s="63"/>
      <c r="D49" s="131" t="s">
        <v>250</v>
      </c>
      <c r="E49" s="131"/>
      <c r="F49" s="63" t="s">
        <v>35</v>
      </c>
      <c r="G49" s="63"/>
      <c r="H49" s="63"/>
      <c r="I49" s="63"/>
      <c r="J49" s="63"/>
    </row>
    <row r="50" spans="1:10" ht="15">
      <c r="A50" s="63"/>
      <c r="B50" s="63"/>
      <c r="C50" s="63"/>
      <c r="D50" s="63"/>
      <c r="E50" s="63"/>
      <c r="F50" s="63"/>
      <c r="G50" s="63"/>
      <c r="H50" s="63"/>
      <c r="I50" s="63"/>
      <c r="J50" s="63"/>
    </row>
    <row r="51" spans="1:10" ht="15">
      <c r="A51" s="63" t="s">
        <v>172</v>
      </c>
      <c r="B51" s="63" t="s">
        <v>251</v>
      </c>
      <c r="C51" s="63"/>
      <c r="D51" s="131" t="s">
        <v>252</v>
      </c>
      <c r="E51" s="131"/>
      <c r="F51" s="63" t="s">
        <v>33</v>
      </c>
      <c r="G51" s="63"/>
      <c r="H51" s="63"/>
      <c r="I51" s="63"/>
      <c r="J51" s="63"/>
    </row>
    <row r="52" spans="1:10" ht="15.75">
      <c r="A52" s="63"/>
      <c r="B52" s="63"/>
      <c r="C52" s="63"/>
      <c r="D52" s="63"/>
      <c r="E52" s="63"/>
      <c r="F52" s="63"/>
      <c r="G52" s="63"/>
      <c r="H52" s="68" t="s">
        <v>113</v>
      </c>
      <c r="I52" s="63"/>
      <c r="J52" s="63"/>
    </row>
    <row r="53" spans="1:10" ht="15">
      <c r="A53" s="63" t="s">
        <v>253</v>
      </c>
      <c r="B53" s="63" t="s">
        <v>251</v>
      </c>
      <c r="C53" s="63"/>
      <c r="D53" s="131" t="s">
        <v>254</v>
      </c>
      <c r="E53" s="131"/>
      <c r="F53" s="63" t="s">
        <v>33</v>
      </c>
      <c r="G53" s="63"/>
      <c r="H53" s="63"/>
      <c r="I53" s="63"/>
      <c r="J53" s="63"/>
    </row>
    <row r="54" spans="1:10" ht="15">
      <c r="A54" s="63"/>
      <c r="B54" s="63"/>
      <c r="C54" s="63"/>
      <c r="D54" s="63"/>
      <c r="E54" s="63"/>
      <c r="F54" s="63"/>
      <c r="G54" s="63"/>
      <c r="H54" s="65" t="s">
        <v>114</v>
      </c>
      <c r="I54" s="63"/>
      <c r="J54" s="63"/>
    </row>
    <row r="55" spans="1:10" ht="15">
      <c r="A55" s="63" t="s">
        <v>36</v>
      </c>
      <c r="B55" s="63" t="s">
        <v>171</v>
      </c>
      <c r="C55" s="63"/>
      <c r="D55" s="131" t="s">
        <v>255</v>
      </c>
      <c r="E55" s="131"/>
      <c r="F55" s="63"/>
      <c r="G55" s="63"/>
      <c r="H55" s="63"/>
      <c r="I55" s="63"/>
      <c r="J55" s="63"/>
    </row>
    <row r="56" spans="1:10" ht="15">
      <c r="A56" s="63"/>
      <c r="B56" s="63"/>
      <c r="C56" s="63"/>
      <c r="D56" s="63"/>
      <c r="E56" s="63"/>
      <c r="F56" s="63"/>
      <c r="G56" s="63"/>
      <c r="H56" s="63"/>
      <c r="I56" s="63"/>
      <c r="J56" s="63"/>
    </row>
    <row r="57" spans="1:10" ht="15">
      <c r="A57" s="63" t="s">
        <v>37</v>
      </c>
      <c r="B57" s="63" t="s">
        <v>171</v>
      </c>
      <c r="C57" s="63"/>
      <c r="D57" s="131" t="s">
        <v>256</v>
      </c>
      <c r="E57" s="131"/>
      <c r="F57" s="63"/>
      <c r="G57" s="63"/>
      <c r="H57" s="63"/>
      <c r="I57" s="63"/>
      <c r="J57" s="63"/>
    </row>
    <row r="58" spans="1:10" ht="15">
      <c r="A58" s="63"/>
      <c r="B58" s="63"/>
      <c r="C58" s="63"/>
      <c r="D58" s="63"/>
      <c r="E58" s="63"/>
      <c r="F58" s="63"/>
      <c r="G58" s="63"/>
      <c r="H58" s="63"/>
      <c r="I58" s="63"/>
      <c r="J58" s="63"/>
    </row>
    <row r="59" spans="1:10" ht="15">
      <c r="A59" s="63" t="s">
        <v>173</v>
      </c>
      <c r="B59" s="63" t="s">
        <v>257</v>
      </c>
      <c r="C59" s="63"/>
      <c r="D59" s="131" t="s">
        <v>258</v>
      </c>
      <c r="E59" s="131"/>
      <c r="F59" s="63"/>
      <c r="G59" s="63"/>
      <c r="H59" s="63"/>
      <c r="I59" s="63"/>
      <c r="J59" s="63"/>
    </row>
    <row r="60" spans="1:10" ht="15">
      <c r="A60" s="63"/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15.75">
      <c r="A61" s="63"/>
      <c r="B61" s="63" t="s">
        <v>125</v>
      </c>
      <c r="C61" s="63" t="s">
        <v>126</v>
      </c>
      <c r="D61" s="63"/>
      <c r="E61" s="69" t="s">
        <v>9</v>
      </c>
      <c r="F61" s="69"/>
      <c r="G61" s="70" t="s">
        <v>135</v>
      </c>
      <c r="H61" s="70" t="s">
        <v>135</v>
      </c>
      <c r="I61" s="63"/>
      <c r="J61" s="63"/>
    </row>
    <row r="62" spans="1:10" ht="15">
      <c r="A62" s="63"/>
      <c r="B62" s="63"/>
      <c r="C62" s="63"/>
      <c r="D62" s="63"/>
      <c r="E62" s="69" t="s">
        <v>127</v>
      </c>
      <c r="F62" s="69"/>
      <c r="G62" s="71">
        <v>88</v>
      </c>
      <c r="H62" s="71">
        <v>0</v>
      </c>
      <c r="I62" s="63"/>
      <c r="J62" s="63"/>
    </row>
    <row r="63" spans="1:10" ht="15">
      <c r="A63" s="63"/>
      <c r="B63" s="63"/>
      <c r="C63" s="63"/>
      <c r="D63" s="63"/>
      <c r="E63" s="69" t="s">
        <v>128</v>
      </c>
      <c r="F63" s="69"/>
      <c r="G63" s="71">
        <v>94</v>
      </c>
      <c r="H63" s="71">
        <v>90</v>
      </c>
      <c r="I63" s="63"/>
      <c r="J63" s="63"/>
    </row>
    <row r="64" spans="1:10" ht="15">
      <c r="A64" s="63"/>
      <c r="B64" s="63"/>
      <c r="C64" s="63"/>
      <c r="D64" s="63"/>
      <c r="E64" s="69" t="s">
        <v>129</v>
      </c>
      <c r="F64" s="69"/>
      <c r="G64" s="71">
        <v>90</v>
      </c>
      <c r="H64" s="71">
        <v>91</v>
      </c>
      <c r="I64" s="63"/>
      <c r="J64" s="63"/>
    </row>
    <row r="65" spans="1:10" ht="15">
      <c r="A65" s="63"/>
      <c r="B65" s="63"/>
      <c r="C65" s="63"/>
      <c r="D65" s="63"/>
      <c r="E65" s="69" t="s">
        <v>130</v>
      </c>
      <c r="F65" s="69"/>
      <c r="G65" s="71">
        <v>98</v>
      </c>
      <c r="H65" s="71">
        <v>0</v>
      </c>
      <c r="I65" s="63"/>
      <c r="J65" s="63"/>
    </row>
    <row r="66" spans="1:10" ht="15">
      <c r="A66" s="63"/>
      <c r="B66" s="63"/>
      <c r="C66" s="63"/>
      <c r="D66" s="63"/>
      <c r="E66" s="69" t="s">
        <v>131</v>
      </c>
      <c r="F66" s="69"/>
      <c r="G66" s="71">
        <v>462</v>
      </c>
      <c r="H66" s="71">
        <v>273</v>
      </c>
      <c r="I66" s="63"/>
      <c r="J66" s="63"/>
    </row>
    <row r="67" spans="1:10" ht="15">
      <c r="A67" s="63"/>
      <c r="B67" s="63"/>
      <c r="C67" s="63"/>
      <c r="D67" s="63"/>
      <c r="E67" s="69" t="s">
        <v>132</v>
      </c>
      <c r="F67" s="129" t="s">
        <v>138</v>
      </c>
      <c r="G67" s="130"/>
      <c r="H67" s="71">
        <v>3</v>
      </c>
      <c r="I67" s="63"/>
      <c r="J67" s="63"/>
    </row>
    <row r="68" spans="1:10" ht="15">
      <c r="A68" s="63"/>
      <c r="B68" s="63"/>
      <c r="C68" s="63"/>
      <c r="D68" s="63"/>
      <c r="E68" s="69" t="s">
        <v>133</v>
      </c>
      <c r="F68" s="69"/>
      <c r="G68" s="71">
        <v>92.4</v>
      </c>
      <c r="H68" s="71">
        <v>91</v>
      </c>
      <c r="I68" s="63"/>
      <c r="J68" s="63"/>
    </row>
    <row r="69" spans="1:10" ht="15">
      <c r="A69" s="63"/>
      <c r="B69" s="63"/>
      <c r="C69" s="63"/>
      <c r="D69" s="63"/>
      <c r="E69" s="69" t="s">
        <v>134</v>
      </c>
      <c r="F69" s="69"/>
      <c r="G69" s="71" t="s">
        <v>136</v>
      </c>
      <c r="H69" s="71" t="s">
        <v>137</v>
      </c>
      <c r="I69" s="63"/>
      <c r="J69" s="63"/>
    </row>
    <row r="70" spans="1:10" ht="15">
      <c r="A70" s="63"/>
      <c r="B70" s="63"/>
      <c r="C70" s="63"/>
      <c r="D70" s="63"/>
      <c r="E70" s="63"/>
      <c r="F70" s="63"/>
      <c r="G70" s="63"/>
      <c r="H70" s="63"/>
      <c r="I70" s="63"/>
      <c r="J70" s="63"/>
    </row>
    <row r="71" spans="1:4" ht="15">
      <c r="A71" s="63" t="s">
        <v>85</v>
      </c>
      <c r="B71" s="63"/>
      <c r="C71" s="63" t="s">
        <v>235</v>
      </c>
      <c r="D71" s="63"/>
    </row>
    <row r="72" spans="1:4" ht="15">
      <c r="A72" s="63" t="s">
        <v>86</v>
      </c>
      <c r="B72" s="63"/>
      <c r="C72" s="63"/>
      <c r="D72" s="63" t="s">
        <v>176</v>
      </c>
    </row>
  </sheetData>
  <mergeCells count="24">
    <mergeCell ref="D13:E13"/>
    <mergeCell ref="D15:E15"/>
    <mergeCell ref="A1:J1"/>
    <mergeCell ref="A18:J18"/>
    <mergeCell ref="D7:E7"/>
    <mergeCell ref="D3:E3"/>
    <mergeCell ref="D9:E9"/>
    <mergeCell ref="D11:E11"/>
    <mergeCell ref="D5:E5"/>
    <mergeCell ref="D40:E40"/>
    <mergeCell ref="D51:E51"/>
    <mergeCell ref="D47:E47"/>
    <mergeCell ref="D25:E25"/>
    <mergeCell ref="D27:E27"/>
    <mergeCell ref="D29:E29"/>
    <mergeCell ref="A34:J34"/>
    <mergeCell ref="D44:E44"/>
    <mergeCell ref="D49:E49"/>
    <mergeCell ref="F67:G67"/>
    <mergeCell ref="D59:E59"/>
    <mergeCell ref="D53:E53"/>
    <mergeCell ref="D42:E42"/>
    <mergeCell ref="D55:E55"/>
    <mergeCell ref="D57:E57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3" width="12.00390625" style="7" customWidth="1"/>
    <col min="4" max="4" width="8.140625" style="5" bestFit="1" customWidth="1"/>
    <col min="5" max="5" width="27.28125" style="7" customWidth="1"/>
    <col min="6" max="6" width="13.00390625" style="7" customWidth="1"/>
    <col min="7" max="7" width="3.7109375" style="5" customWidth="1"/>
    <col min="8" max="8" width="6.28125" style="5" customWidth="1"/>
    <col min="9" max="9" width="3.7109375" style="5" customWidth="1"/>
    <col min="10" max="10" width="6.28125" style="12" customWidth="1"/>
    <col min="11" max="11" width="3.7109375" style="5" customWidth="1"/>
    <col min="12" max="12" width="6.28125" style="12" customWidth="1"/>
    <col min="13" max="13" width="3.7109375" style="5" customWidth="1"/>
    <col min="14" max="14" width="6.28125" style="12" customWidth="1"/>
    <col min="15" max="15" width="3.7109375" style="5" customWidth="1"/>
    <col min="16" max="16" width="6.28125" style="12" customWidth="1"/>
    <col min="17" max="17" width="6.28125" style="76" customWidth="1"/>
    <col min="18" max="18" width="6.28125" style="79" customWidth="1"/>
    <col min="19" max="19" width="0" style="0" hidden="1" customWidth="1"/>
    <col min="20" max="20" width="6.28125" style="77" hidden="1" customWidth="1"/>
    <col min="21" max="25" width="6.28125" style="0" hidden="1" customWidth="1"/>
    <col min="26" max="26" width="0" style="0" hidden="1" customWidth="1"/>
    <col min="27" max="27" width="8.140625" style="77" hidden="1" customWidth="1"/>
    <col min="28" max="28" width="6.8515625" style="79" hidden="1" customWidth="1"/>
    <col min="29" max="33" width="6.28125" style="0" hidden="1" customWidth="1"/>
    <col min="34" max="38" width="4.7109375" style="5" hidden="1" customWidth="1"/>
  </cols>
  <sheetData>
    <row r="1" spans="2:6" ht="23.25">
      <c r="B1" s="13" t="s">
        <v>305</v>
      </c>
      <c r="F1" s="26" t="s">
        <v>244</v>
      </c>
    </row>
    <row r="2" spans="20:38" ht="12.75">
      <c r="T2" s="133" t="s">
        <v>117</v>
      </c>
      <c r="U2" s="133"/>
      <c r="V2" s="133"/>
      <c r="W2" s="133"/>
      <c r="X2" s="133"/>
      <c r="Y2" s="133"/>
      <c r="AA2" s="136" t="s">
        <v>210</v>
      </c>
      <c r="AB2" s="137"/>
      <c r="AC2" s="136" t="s">
        <v>211</v>
      </c>
      <c r="AD2" s="138"/>
      <c r="AE2" s="138"/>
      <c r="AF2" s="138"/>
      <c r="AG2" s="137"/>
      <c r="AH2" s="133" t="s">
        <v>180</v>
      </c>
      <c r="AI2" s="133"/>
      <c r="AJ2" s="133"/>
      <c r="AK2" s="133"/>
      <c r="AL2" s="133"/>
    </row>
    <row r="3" spans="1:38" s="53" customFormat="1" ht="33.75" customHeight="1">
      <c r="A3" s="22" t="s">
        <v>15</v>
      </c>
      <c r="B3" s="22" t="s">
        <v>11</v>
      </c>
      <c r="C3" s="22" t="s">
        <v>12</v>
      </c>
      <c r="D3" s="22" t="s">
        <v>151</v>
      </c>
      <c r="E3" s="22" t="s">
        <v>13</v>
      </c>
      <c r="F3" s="22" t="s">
        <v>14</v>
      </c>
      <c r="G3" s="139" t="s">
        <v>178</v>
      </c>
      <c r="H3" s="139"/>
      <c r="I3" s="139" t="s">
        <v>276</v>
      </c>
      <c r="J3" s="139"/>
      <c r="K3" s="134" t="s">
        <v>277</v>
      </c>
      <c r="L3" s="135"/>
      <c r="M3" s="134" t="s">
        <v>278</v>
      </c>
      <c r="N3" s="135"/>
      <c r="O3" s="134" t="s">
        <v>279</v>
      </c>
      <c r="P3" s="135"/>
      <c r="Q3" s="23" t="s">
        <v>9</v>
      </c>
      <c r="R3" s="23" t="s">
        <v>10</v>
      </c>
      <c r="T3" s="23" t="s">
        <v>116</v>
      </c>
      <c r="U3" s="23" t="s">
        <v>263</v>
      </c>
      <c r="V3" s="23" t="s">
        <v>105</v>
      </c>
      <c r="W3" s="23" t="s">
        <v>106</v>
      </c>
      <c r="X3" s="23" t="s">
        <v>107</v>
      </c>
      <c r="Y3" s="23" t="s">
        <v>109</v>
      </c>
      <c r="AA3" s="22" t="s">
        <v>212</v>
      </c>
      <c r="AB3" s="22" t="s">
        <v>213</v>
      </c>
      <c r="AC3" s="22" t="s">
        <v>214</v>
      </c>
      <c r="AD3" s="22" t="s">
        <v>215</v>
      </c>
      <c r="AE3" s="22" t="s">
        <v>216</v>
      </c>
      <c r="AF3" s="22" t="s">
        <v>217</v>
      </c>
      <c r="AG3" s="22" t="s">
        <v>218</v>
      </c>
      <c r="AH3" s="22" t="s">
        <v>214</v>
      </c>
      <c r="AI3" s="22" t="s">
        <v>215</v>
      </c>
      <c r="AJ3" s="22" t="s">
        <v>216</v>
      </c>
      <c r="AK3" s="22" t="s">
        <v>217</v>
      </c>
      <c r="AL3" s="22" t="s">
        <v>218</v>
      </c>
    </row>
    <row r="4" spans="1:38" s="30" customFormat="1" ht="14.25" customHeight="1">
      <c r="A4" s="105">
        <v>1</v>
      </c>
      <c r="B4" s="122" t="s">
        <v>270</v>
      </c>
      <c r="C4" s="122" t="s">
        <v>27</v>
      </c>
      <c r="D4" s="105" t="s">
        <v>296</v>
      </c>
      <c r="E4" s="106" t="s">
        <v>16</v>
      </c>
      <c r="F4" s="122" t="s">
        <v>273</v>
      </c>
      <c r="G4" s="107">
        <v>4</v>
      </c>
      <c r="H4" s="116">
        <v>20</v>
      </c>
      <c r="I4" s="107">
        <v>3</v>
      </c>
      <c r="J4" s="116">
        <v>17</v>
      </c>
      <c r="K4" s="107">
        <v>2</v>
      </c>
      <c r="L4" s="116">
        <v>3</v>
      </c>
      <c r="M4" s="107">
        <v>1</v>
      </c>
      <c r="N4" s="116">
        <v>3</v>
      </c>
      <c r="O4" s="107">
        <v>3</v>
      </c>
      <c r="P4" s="116">
        <v>6</v>
      </c>
      <c r="Q4" s="42">
        <f aca="true" t="shared" si="0" ref="Q4:Q14">AA4</f>
        <v>12</v>
      </c>
      <c r="R4" s="41">
        <f aca="true" t="shared" si="1" ref="R4:R14">IF(T4="ANO",AVERAGE(Q4,U4,V4,W4,X4),Q4)</f>
        <v>12</v>
      </c>
      <c r="S4" s="31"/>
      <c r="T4" s="41" t="str">
        <f aca="true" t="shared" si="2" ref="T4:T14">IF(AVERAGE(U4:X4)&lt;Q4,"ANO","NE")</f>
        <v>NE</v>
      </c>
      <c r="U4" s="109"/>
      <c r="V4" s="109"/>
      <c r="W4" s="109">
        <v>200</v>
      </c>
      <c r="X4" s="109">
        <v>7</v>
      </c>
      <c r="Y4" s="41">
        <f aca="true" t="shared" si="3" ref="Y4:Y14">AVERAGE(U4:X4)</f>
        <v>103.5</v>
      </c>
      <c r="AA4" s="78">
        <f aca="true" t="shared" si="4" ref="AA4:AA14">SMALL(AC4:AG4,1)+SMALL(AC4:AG4,2)+SMALL(AC4:AG4,3)</f>
        <v>12</v>
      </c>
      <c r="AB4" s="78">
        <f aca="true" t="shared" si="5" ref="AB4:AB14">SMALL(AH4:AL4,1)+SMALL(AH4:AL4,2)+SMALL(AH4:AL4,3)</f>
        <v>6</v>
      </c>
      <c r="AC4" s="109">
        <f aca="true" t="shared" si="6" ref="AC4:AC14">IF(H4=0,200,H4)</f>
        <v>20</v>
      </c>
      <c r="AD4" s="109">
        <f aca="true" t="shared" si="7" ref="AD4:AD14">IF(J4=0,200,J4)</f>
        <v>17</v>
      </c>
      <c r="AE4" s="109">
        <f aca="true" t="shared" si="8" ref="AE4:AE14">IF(L4=0,200,L4)</f>
        <v>3</v>
      </c>
      <c r="AF4" s="109">
        <f aca="true" t="shared" si="9" ref="AF4:AF14">IF(N4=0,200,N4)</f>
        <v>3</v>
      </c>
      <c r="AG4" s="109">
        <f aca="true" t="shared" si="10" ref="AG4:AG14">IF(P4=0,200,P4)</f>
        <v>6</v>
      </c>
      <c r="AH4" s="109">
        <f aca="true" t="shared" si="11" ref="AH4:AH14">IF(G4=0,100,G4)</f>
        <v>4</v>
      </c>
      <c r="AI4" s="109">
        <f aca="true" t="shared" si="12" ref="AI4:AI14">IF(I4=0,100,I4)</f>
        <v>3</v>
      </c>
      <c r="AJ4" s="109">
        <f aca="true" t="shared" si="13" ref="AJ4:AJ14">IF(K4=0,100,K4)</f>
        <v>2</v>
      </c>
      <c r="AK4" s="109">
        <f aca="true" t="shared" si="14" ref="AK4:AK14">IF(M4=0,100,M4)</f>
        <v>1</v>
      </c>
      <c r="AL4" s="109">
        <f aca="true" t="shared" si="15" ref="AL4:AL14">IF(O4=0,100,O4)</f>
        <v>3</v>
      </c>
    </row>
    <row r="5" spans="1:38" s="30" customFormat="1" ht="14.25" customHeight="1">
      <c r="A5" s="105">
        <v>2</v>
      </c>
      <c r="B5" s="123" t="s">
        <v>221</v>
      </c>
      <c r="C5" s="124" t="s">
        <v>18</v>
      </c>
      <c r="D5" s="105" t="s">
        <v>307</v>
      </c>
      <c r="E5" s="110" t="s">
        <v>308</v>
      </c>
      <c r="F5" s="111" t="s">
        <v>54</v>
      </c>
      <c r="G5" s="107">
        <v>0</v>
      </c>
      <c r="H5" s="116">
        <v>28</v>
      </c>
      <c r="I5" s="107">
        <v>0</v>
      </c>
      <c r="J5" s="116">
        <v>28</v>
      </c>
      <c r="K5" s="107">
        <v>3</v>
      </c>
      <c r="L5" s="116">
        <v>4</v>
      </c>
      <c r="M5" s="107">
        <v>2</v>
      </c>
      <c r="N5" s="116">
        <v>3</v>
      </c>
      <c r="O5" s="107">
        <v>4</v>
      </c>
      <c r="P5" s="116">
        <v>10</v>
      </c>
      <c r="Q5" s="42">
        <f t="shared" si="0"/>
        <v>17</v>
      </c>
      <c r="R5" s="41">
        <f t="shared" si="1"/>
        <v>11.5</v>
      </c>
      <c r="T5" s="41" t="str">
        <f t="shared" si="2"/>
        <v>ANO</v>
      </c>
      <c r="U5" s="108"/>
      <c r="V5" s="108"/>
      <c r="W5" s="109"/>
      <c r="X5" s="109">
        <v>6</v>
      </c>
      <c r="Y5" s="41">
        <f t="shared" si="3"/>
        <v>6</v>
      </c>
      <c r="AA5" s="78">
        <f t="shared" si="4"/>
        <v>17</v>
      </c>
      <c r="AB5" s="78">
        <f t="shared" si="5"/>
        <v>9</v>
      </c>
      <c r="AC5" s="109">
        <f t="shared" si="6"/>
        <v>28</v>
      </c>
      <c r="AD5" s="109">
        <f t="shared" si="7"/>
        <v>28</v>
      </c>
      <c r="AE5" s="109">
        <f t="shared" si="8"/>
        <v>4</v>
      </c>
      <c r="AF5" s="109">
        <f t="shared" si="9"/>
        <v>3</v>
      </c>
      <c r="AG5" s="109">
        <f t="shared" si="10"/>
        <v>10</v>
      </c>
      <c r="AH5" s="109">
        <f t="shared" si="11"/>
        <v>100</v>
      </c>
      <c r="AI5" s="109">
        <f t="shared" si="12"/>
        <v>100</v>
      </c>
      <c r="AJ5" s="109">
        <f t="shared" si="13"/>
        <v>3</v>
      </c>
      <c r="AK5" s="109">
        <f t="shared" si="14"/>
        <v>2</v>
      </c>
      <c r="AL5" s="109">
        <f t="shared" si="15"/>
        <v>4</v>
      </c>
    </row>
    <row r="6" spans="1:38" s="30" customFormat="1" ht="14.25" customHeight="1">
      <c r="A6" s="105">
        <v>3</v>
      </c>
      <c r="B6" s="117" t="s">
        <v>55</v>
      </c>
      <c r="C6" s="117" t="s">
        <v>0</v>
      </c>
      <c r="D6" s="113" t="s">
        <v>154</v>
      </c>
      <c r="E6" s="110" t="s">
        <v>108</v>
      </c>
      <c r="F6" s="117" t="s">
        <v>58</v>
      </c>
      <c r="G6" s="107">
        <v>3</v>
      </c>
      <c r="H6" s="116">
        <v>7</v>
      </c>
      <c r="I6" s="107">
        <v>2</v>
      </c>
      <c r="J6" s="116">
        <v>7</v>
      </c>
      <c r="K6" s="107">
        <v>0</v>
      </c>
      <c r="L6" s="116">
        <v>28</v>
      </c>
      <c r="M6" s="107">
        <v>0</v>
      </c>
      <c r="N6" s="116">
        <v>28</v>
      </c>
      <c r="O6" s="107">
        <v>2</v>
      </c>
      <c r="P6" s="116">
        <v>4</v>
      </c>
      <c r="Q6" s="42">
        <f t="shared" si="0"/>
        <v>18</v>
      </c>
      <c r="R6" s="41">
        <f t="shared" si="1"/>
        <v>10.5</v>
      </c>
      <c r="S6" s="31"/>
      <c r="T6" s="41" t="str">
        <f t="shared" si="2"/>
        <v>ANO</v>
      </c>
      <c r="U6" s="109">
        <v>9</v>
      </c>
      <c r="V6" s="109">
        <v>11</v>
      </c>
      <c r="W6" s="109"/>
      <c r="X6" s="109">
        <v>4</v>
      </c>
      <c r="Y6" s="41">
        <f t="shared" si="3"/>
        <v>8</v>
      </c>
      <c r="AA6" s="78">
        <f t="shared" si="4"/>
        <v>18</v>
      </c>
      <c r="AB6" s="78">
        <f t="shared" si="5"/>
        <v>7</v>
      </c>
      <c r="AC6" s="109">
        <f t="shared" si="6"/>
        <v>7</v>
      </c>
      <c r="AD6" s="109">
        <f t="shared" si="7"/>
        <v>7</v>
      </c>
      <c r="AE6" s="109">
        <f t="shared" si="8"/>
        <v>28</v>
      </c>
      <c r="AF6" s="109">
        <f t="shared" si="9"/>
        <v>28</v>
      </c>
      <c r="AG6" s="109">
        <f t="shared" si="10"/>
        <v>4</v>
      </c>
      <c r="AH6" s="109">
        <f t="shared" si="11"/>
        <v>3</v>
      </c>
      <c r="AI6" s="109">
        <f t="shared" si="12"/>
        <v>2</v>
      </c>
      <c r="AJ6" s="109">
        <f t="shared" si="13"/>
        <v>100</v>
      </c>
      <c r="AK6" s="109">
        <f t="shared" si="14"/>
        <v>100</v>
      </c>
      <c r="AL6" s="109">
        <f t="shared" si="15"/>
        <v>2</v>
      </c>
    </row>
    <row r="7" spans="1:38" ht="14.25" customHeight="1">
      <c r="A7" s="32">
        <v>4</v>
      </c>
      <c r="B7" s="44" t="s">
        <v>21</v>
      </c>
      <c r="C7" s="44" t="s">
        <v>181</v>
      </c>
      <c r="D7" s="47" t="s">
        <v>152</v>
      </c>
      <c r="E7" s="29" t="s">
        <v>108</v>
      </c>
      <c r="F7" s="44" t="s">
        <v>164</v>
      </c>
      <c r="G7" s="10">
        <v>0</v>
      </c>
      <c r="H7" s="34">
        <v>28</v>
      </c>
      <c r="I7" s="10">
        <v>0</v>
      </c>
      <c r="J7" s="34">
        <v>28</v>
      </c>
      <c r="K7" s="10">
        <v>1</v>
      </c>
      <c r="L7" s="34">
        <v>2</v>
      </c>
      <c r="M7" s="10">
        <v>3</v>
      </c>
      <c r="N7" s="34">
        <v>4</v>
      </c>
      <c r="O7" s="10">
        <v>6</v>
      </c>
      <c r="P7" s="34">
        <v>16</v>
      </c>
      <c r="Q7" s="42">
        <f t="shared" si="0"/>
        <v>22</v>
      </c>
      <c r="R7" s="41">
        <f t="shared" si="1"/>
        <v>14.666666666666666</v>
      </c>
      <c r="T7" s="41" t="str">
        <f t="shared" si="2"/>
        <v>ANO</v>
      </c>
      <c r="U7" s="52">
        <v>6</v>
      </c>
      <c r="V7" s="52"/>
      <c r="W7" s="52"/>
      <c r="X7" s="52">
        <v>16</v>
      </c>
      <c r="Y7" s="38">
        <f t="shared" si="3"/>
        <v>11</v>
      </c>
      <c r="AA7" s="78">
        <f t="shared" si="4"/>
        <v>22</v>
      </c>
      <c r="AB7" s="78">
        <f t="shared" si="5"/>
        <v>10</v>
      </c>
      <c r="AC7" s="52">
        <f t="shared" si="6"/>
        <v>28</v>
      </c>
      <c r="AD7" s="52">
        <f t="shared" si="7"/>
        <v>28</v>
      </c>
      <c r="AE7" s="52">
        <f t="shared" si="8"/>
        <v>2</v>
      </c>
      <c r="AF7" s="52">
        <f t="shared" si="9"/>
        <v>4</v>
      </c>
      <c r="AG7" s="52">
        <f t="shared" si="10"/>
        <v>16</v>
      </c>
      <c r="AH7" s="52">
        <f t="shared" si="11"/>
        <v>100</v>
      </c>
      <c r="AI7" s="52">
        <f t="shared" si="12"/>
        <v>100</v>
      </c>
      <c r="AJ7" s="52">
        <f t="shared" si="13"/>
        <v>1</v>
      </c>
      <c r="AK7" s="52">
        <f t="shared" si="14"/>
        <v>3</v>
      </c>
      <c r="AL7" s="52">
        <f t="shared" si="15"/>
        <v>6</v>
      </c>
    </row>
    <row r="8" spans="1:38" ht="14.25" customHeight="1">
      <c r="A8" s="24">
        <v>5</v>
      </c>
      <c r="B8" s="27" t="s">
        <v>56</v>
      </c>
      <c r="C8" s="27" t="s">
        <v>57</v>
      </c>
      <c r="D8" s="49" t="s">
        <v>243</v>
      </c>
      <c r="E8" s="73" t="s">
        <v>223</v>
      </c>
      <c r="F8" s="27" t="s">
        <v>59</v>
      </c>
      <c r="G8" s="10">
        <v>2</v>
      </c>
      <c r="H8" s="34">
        <v>6</v>
      </c>
      <c r="I8" s="10">
        <v>4</v>
      </c>
      <c r="J8" s="34">
        <v>17</v>
      </c>
      <c r="K8" s="10">
        <v>0</v>
      </c>
      <c r="L8" s="34">
        <v>28</v>
      </c>
      <c r="M8" s="10">
        <v>0</v>
      </c>
      <c r="N8" s="34">
        <v>28</v>
      </c>
      <c r="O8" s="10">
        <v>1</v>
      </c>
      <c r="P8" s="34">
        <v>2</v>
      </c>
      <c r="Q8" s="42">
        <f t="shared" si="0"/>
        <v>25</v>
      </c>
      <c r="R8" s="41">
        <f t="shared" si="1"/>
        <v>11.25</v>
      </c>
      <c r="S8" s="19"/>
      <c r="T8" s="41" t="str">
        <f t="shared" si="2"/>
        <v>ANO</v>
      </c>
      <c r="U8" s="72">
        <v>12</v>
      </c>
      <c r="V8" s="72">
        <v>6</v>
      </c>
      <c r="W8" s="52"/>
      <c r="X8" s="72">
        <v>2</v>
      </c>
      <c r="Y8" s="38">
        <f t="shared" si="3"/>
        <v>6.666666666666667</v>
      </c>
      <c r="Z8" s="25"/>
      <c r="AA8" s="78">
        <f t="shared" si="4"/>
        <v>25</v>
      </c>
      <c r="AB8" s="78">
        <f t="shared" si="5"/>
        <v>7</v>
      </c>
      <c r="AC8" s="72">
        <f t="shared" si="6"/>
        <v>6</v>
      </c>
      <c r="AD8" s="72">
        <f t="shared" si="7"/>
        <v>17</v>
      </c>
      <c r="AE8" s="72">
        <f t="shared" si="8"/>
        <v>28</v>
      </c>
      <c r="AF8" s="72">
        <f t="shared" si="9"/>
        <v>28</v>
      </c>
      <c r="AG8" s="72">
        <f t="shared" si="10"/>
        <v>2</v>
      </c>
      <c r="AH8" s="72">
        <f t="shared" si="11"/>
        <v>2</v>
      </c>
      <c r="AI8" s="72">
        <f t="shared" si="12"/>
        <v>4</v>
      </c>
      <c r="AJ8" s="72">
        <f t="shared" si="13"/>
        <v>100</v>
      </c>
      <c r="AK8" s="72">
        <f t="shared" si="14"/>
        <v>100</v>
      </c>
      <c r="AL8" s="72">
        <f t="shared" si="15"/>
        <v>1</v>
      </c>
    </row>
    <row r="9" spans="1:38" ht="14.25" customHeight="1">
      <c r="A9" s="24">
        <v>6</v>
      </c>
      <c r="B9" s="27" t="s">
        <v>194</v>
      </c>
      <c r="C9" s="27" t="s">
        <v>6</v>
      </c>
      <c r="D9" s="8" t="s">
        <v>236</v>
      </c>
      <c r="E9" s="6" t="s">
        <v>4</v>
      </c>
      <c r="F9" s="27" t="s">
        <v>203</v>
      </c>
      <c r="G9" s="10">
        <v>5</v>
      </c>
      <c r="H9" s="34">
        <v>23</v>
      </c>
      <c r="I9" s="10">
        <v>5</v>
      </c>
      <c r="J9" s="34">
        <v>18</v>
      </c>
      <c r="K9" s="10">
        <v>4</v>
      </c>
      <c r="L9" s="34">
        <v>7</v>
      </c>
      <c r="M9" s="10">
        <v>5</v>
      </c>
      <c r="N9" s="34">
        <v>9</v>
      </c>
      <c r="O9" s="10">
        <v>0</v>
      </c>
      <c r="P9" s="34">
        <v>28</v>
      </c>
      <c r="Q9" s="42">
        <f t="shared" si="0"/>
        <v>34</v>
      </c>
      <c r="R9" s="41">
        <f t="shared" si="1"/>
        <v>34</v>
      </c>
      <c r="S9" s="20"/>
      <c r="T9" s="41" t="str">
        <f t="shared" si="2"/>
        <v>NE</v>
      </c>
      <c r="U9" s="52"/>
      <c r="V9" s="52"/>
      <c r="W9" s="52">
        <v>200</v>
      </c>
      <c r="X9" s="52"/>
      <c r="Y9" s="38">
        <f t="shared" si="3"/>
        <v>200</v>
      </c>
      <c r="Z9" s="21"/>
      <c r="AA9" s="78">
        <f t="shared" si="4"/>
        <v>34</v>
      </c>
      <c r="AB9" s="78">
        <f t="shared" si="5"/>
        <v>14</v>
      </c>
      <c r="AC9" s="52">
        <f t="shared" si="6"/>
        <v>23</v>
      </c>
      <c r="AD9" s="52">
        <f t="shared" si="7"/>
        <v>18</v>
      </c>
      <c r="AE9" s="52">
        <f t="shared" si="8"/>
        <v>7</v>
      </c>
      <c r="AF9" s="52">
        <f t="shared" si="9"/>
        <v>9</v>
      </c>
      <c r="AG9" s="52">
        <f t="shared" si="10"/>
        <v>28</v>
      </c>
      <c r="AH9" s="52">
        <f t="shared" si="11"/>
        <v>5</v>
      </c>
      <c r="AI9" s="52">
        <f t="shared" si="12"/>
        <v>5</v>
      </c>
      <c r="AJ9" s="52">
        <f t="shared" si="13"/>
        <v>4</v>
      </c>
      <c r="AK9" s="52">
        <f t="shared" si="14"/>
        <v>5</v>
      </c>
      <c r="AL9" s="52">
        <f t="shared" si="15"/>
        <v>100</v>
      </c>
    </row>
    <row r="10" spans="1:38" ht="14.25" customHeight="1">
      <c r="A10" s="32">
        <v>7</v>
      </c>
      <c r="B10" s="27" t="s">
        <v>26</v>
      </c>
      <c r="C10" s="27" t="s">
        <v>6</v>
      </c>
      <c r="D10" s="49" t="s">
        <v>240</v>
      </c>
      <c r="E10" s="6" t="s">
        <v>4</v>
      </c>
      <c r="F10" s="33" t="s">
        <v>64</v>
      </c>
      <c r="G10" s="10">
        <v>1</v>
      </c>
      <c r="H10" s="34">
        <v>5</v>
      </c>
      <c r="I10" s="10">
        <v>1</v>
      </c>
      <c r="J10" s="34">
        <v>3</v>
      </c>
      <c r="K10" s="10">
        <v>0</v>
      </c>
      <c r="L10" s="34">
        <v>28</v>
      </c>
      <c r="M10" s="10">
        <v>0</v>
      </c>
      <c r="N10" s="34">
        <v>28</v>
      </c>
      <c r="O10" s="10">
        <v>0</v>
      </c>
      <c r="P10" s="34">
        <v>28</v>
      </c>
      <c r="Q10" s="42">
        <f t="shared" si="0"/>
        <v>36</v>
      </c>
      <c r="R10" s="41">
        <f t="shared" si="1"/>
        <v>36</v>
      </c>
      <c r="S10" s="19"/>
      <c r="T10" s="41" t="str">
        <f t="shared" si="2"/>
        <v>NE</v>
      </c>
      <c r="U10" s="72"/>
      <c r="V10" s="72"/>
      <c r="W10" s="52">
        <v>200</v>
      </c>
      <c r="X10" s="72"/>
      <c r="Y10" s="38">
        <f t="shared" si="3"/>
        <v>200</v>
      </c>
      <c r="Z10" s="25"/>
      <c r="AA10" s="78">
        <f t="shared" si="4"/>
        <v>36</v>
      </c>
      <c r="AB10" s="78">
        <f t="shared" si="5"/>
        <v>102</v>
      </c>
      <c r="AC10" s="72">
        <f t="shared" si="6"/>
        <v>5</v>
      </c>
      <c r="AD10" s="72">
        <f t="shared" si="7"/>
        <v>3</v>
      </c>
      <c r="AE10" s="72">
        <f t="shared" si="8"/>
        <v>28</v>
      </c>
      <c r="AF10" s="72">
        <f t="shared" si="9"/>
        <v>28</v>
      </c>
      <c r="AG10" s="72">
        <f t="shared" si="10"/>
        <v>28</v>
      </c>
      <c r="AH10" s="72">
        <f t="shared" si="11"/>
        <v>1</v>
      </c>
      <c r="AI10" s="72">
        <f t="shared" si="12"/>
        <v>1</v>
      </c>
      <c r="AJ10" s="72">
        <f t="shared" si="13"/>
        <v>100</v>
      </c>
      <c r="AK10" s="72">
        <f t="shared" si="14"/>
        <v>100</v>
      </c>
      <c r="AL10" s="72">
        <f t="shared" si="15"/>
        <v>100</v>
      </c>
    </row>
    <row r="11" spans="1:38" ht="14.25" customHeight="1">
      <c r="A11" s="24">
        <v>8</v>
      </c>
      <c r="B11" s="27" t="s">
        <v>207</v>
      </c>
      <c r="C11" s="27" t="s">
        <v>2</v>
      </c>
      <c r="D11" s="91" t="s">
        <v>291</v>
      </c>
      <c r="E11" s="92" t="s">
        <v>242</v>
      </c>
      <c r="F11" s="27" t="s">
        <v>274</v>
      </c>
      <c r="G11" s="10">
        <v>6</v>
      </c>
      <c r="H11" s="34">
        <v>25</v>
      </c>
      <c r="I11" s="10">
        <v>6</v>
      </c>
      <c r="J11" s="34">
        <v>19</v>
      </c>
      <c r="K11" s="10">
        <v>0</v>
      </c>
      <c r="L11" s="34">
        <v>28</v>
      </c>
      <c r="M11" s="10">
        <v>0</v>
      </c>
      <c r="N11" s="34">
        <v>28</v>
      </c>
      <c r="O11" s="10">
        <v>5</v>
      </c>
      <c r="P11" s="34">
        <v>12</v>
      </c>
      <c r="Q11" s="42">
        <f t="shared" si="0"/>
        <v>56</v>
      </c>
      <c r="R11" s="41">
        <f t="shared" si="1"/>
        <v>28.666666666666668</v>
      </c>
      <c r="S11" s="20"/>
      <c r="T11" s="41" t="str">
        <f t="shared" si="2"/>
        <v>ANO</v>
      </c>
      <c r="U11" s="52"/>
      <c r="V11" s="52">
        <v>18</v>
      </c>
      <c r="W11" s="52"/>
      <c r="X11" s="52">
        <v>12</v>
      </c>
      <c r="Y11" s="38">
        <f t="shared" si="3"/>
        <v>15</v>
      </c>
      <c r="Z11" s="21"/>
      <c r="AA11" s="78">
        <f t="shared" si="4"/>
        <v>56</v>
      </c>
      <c r="AB11" s="78">
        <f t="shared" si="5"/>
        <v>17</v>
      </c>
      <c r="AC11" s="52">
        <f t="shared" si="6"/>
        <v>25</v>
      </c>
      <c r="AD11" s="52">
        <f t="shared" si="7"/>
        <v>19</v>
      </c>
      <c r="AE11" s="52">
        <f t="shared" si="8"/>
        <v>28</v>
      </c>
      <c r="AF11" s="52">
        <f t="shared" si="9"/>
        <v>28</v>
      </c>
      <c r="AG11" s="52">
        <f t="shared" si="10"/>
        <v>12</v>
      </c>
      <c r="AH11" s="52">
        <f t="shared" si="11"/>
        <v>6</v>
      </c>
      <c r="AI11" s="52">
        <f t="shared" si="12"/>
        <v>6</v>
      </c>
      <c r="AJ11" s="52">
        <f t="shared" si="13"/>
        <v>100</v>
      </c>
      <c r="AK11" s="52">
        <f t="shared" si="14"/>
        <v>100</v>
      </c>
      <c r="AL11" s="52">
        <f t="shared" si="15"/>
        <v>5</v>
      </c>
    </row>
    <row r="12" spans="1:38" ht="14.25" customHeight="1">
      <c r="A12" s="24">
        <v>9</v>
      </c>
      <c r="B12" s="27" t="s">
        <v>69</v>
      </c>
      <c r="C12" s="27" t="s">
        <v>25</v>
      </c>
      <c r="D12" s="47" t="s">
        <v>155</v>
      </c>
      <c r="E12" s="6" t="s">
        <v>3</v>
      </c>
      <c r="F12" s="27" t="s">
        <v>202</v>
      </c>
      <c r="G12" s="10">
        <v>7</v>
      </c>
      <c r="H12" s="34">
        <v>28</v>
      </c>
      <c r="I12" s="10">
        <v>7</v>
      </c>
      <c r="J12" s="34">
        <v>24</v>
      </c>
      <c r="K12" s="10">
        <v>0</v>
      </c>
      <c r="L12" s="34">
        <v>28</v>
      </c>
      <c r="M12" s="10">
        <v>0</v>
      </c>
      <c r="N12" s="34">
        <v>28</v>
      </c>
      <c r="O12" s="10">
        <v>0</v>
      </c>
      <c r="P12" s="34">
        <v>28</v>
      </c>
      <c r="Q12" s="42">
        <f t="shared" si="0"/>
        <v>80</v>
      </c>
      <c r="R12" s="41">
        <f t="shared" si="1"/>
        <v>80</v>
      </c>
      <c r="S12" s="20"/>
      <c r="T12" s="41" t="str">
        <f t="shared" si="2"/>
        <v>NE</v>
      </c>
      <c r="U12" s="52"/>
      <c r="V12" s="52"/>
      <c r="W12" s="52">
        <v>200</v>
      </c>
      <c r="X12" s="52"/>
      <c r="Y12" s="38">
        <f t="shared" si="3"/>
        <v>200</v>
      </c>
      <c r="Z12" s="21"/>
      <c r="AA12" s="78">
        <f t="shared" si="4"/>
        <v>80</v>
      </c>
      <c r="AB12" s="78">
        <f t="shared" si="5"/>
        <v>114</v>
      </c>
      <c r="AC12" s="52">
        <f t="shared" si="6"/>
        <v>28</v>
      </c>
      <c r="AD12" s="52">
        <f t="shared" si="7"/>
        <v>24</v>
      </c>
      <c r="AE12" s="52">
        <f t="shared" si="8"/>
        <v>28</v>
      </c>
      <c r="AF12" s="52">
        <f t="shared" si="9"/>
        <v>28</v>
      </c>
      <c r="AG12" s="52">
        <f t="shared" si="10"/>
        <v>28</v>
      </c>
      <c r="AH12" s="52">
        <f t="shared" si="11"/>
        <v>7</v>
      </c>
      <c r="AI12" s="52">
        <f t="shared" si="12"/>
        <v>7</v>
      </c>
      <c r="AJ12" s="52">
        <f t="shared" si="13"/>
        <v>100</v>
      </c>
      <c r="AK12" s="52">
        <f t="shared" si="14"/>
        <v>100</v>
      </c>
      <c r="AL12" s="52">
        <f t="shared" si="15"/>
        <v>100</v>
      </c>
    </row>
    <row r="13" spans="1:38" ht="14.25" customHeight="1" hidden="1">
      <c r="A13" s="32">
        <v>11</v>
      </c>
      <c r="B13" s="44" t="s">
        <v>66</v>
      </c>
      <c r="C13" s="44" t="s">
        <v>67</v>
      </c>
      <c r="D13" s="51" t="s">
        <v>292</v>
      </c>
      <c r="E13" s="6" t="s">
        <v>4</v>
      </c>
      <c r="F13" s="27" t="s">
        <v>118</v>
      </c>
      <c r="G13" s="10">
        <v>0</v>
      </c>
      <c r="H13" s="34">
        <v>28</v>
      </c>
      <c r="I13" s="10">
        <v>0</v>
      </c>
      <c r="J13" s="34">
        <v>28</v>
      </c>
      <c r="K13" s="10">
        <v>0</v>
      </c>
      <c r="L13" s="34">
        <v>28</v>
      </c>
      <c r="M13" s="10">
        <v>0</v>
      </c>
      <c r="N13" s="34">
        <v>28</v>
      </c>
      <c r="O13" s="10">
        <v>0</v>
      </c>
      <c r="P13" s="34">
        <v>28</v>
      </c>
      <c r="Q13" s="42">
        <f t="shared" si="0"/>
        <v>84</v>
      </c>
      <c r="R13" s="41">
        <f t="shared" si="1"/>
        <v>84</v>
      </c>
      <c r="T13" s="41" t="str">
        <f t="shared" si="2"/>
        <v>NE</v>
      </c>
      <c r="U13" s="39"/>
      <c r="V13" s="39"/>
      <c r="W13" s="52">
        <v>200</v>
      </c>
      <c r="X13" s="40"/>
      <c r="Y13" s="38">
        <f t="shared" si="3"/>
        <v>200</v>
      </c>
      <c r="AA13" s="78">
        <f t="shared" si="4"/>
        <v>84</v>
      </c>
      <c r="AB13" s="78">
        <f t="shared" si="5"/>
        <v>300</v>
      </c>
      <c r="AC13" s="52">
        <f t="shared" si="6"/>
        <v>28</v>
      </c>
      <c r="AD13" s="52">
        <f t="shared" si="7"/>
        <v>28</v>
      </c>
      <c r="AE13" s="52">
        <f t="shared" si="8"/>
        <v>28</v>
      </c>
      <c r="AF13" s="52">
        <f t="shared" si="9"/>
        <v>28</v>
      </c>
      <c r="AG13" s="52">
        <f t="shared" si="10"/>
        <v>28</v>
      </c>
      <c r="AH13" s="52">
        <f t="shared" si="11"/>
        <v>100</v>
      </c>
      <c r="AI13" s="52">
        <f t="shared" si="12"/>
        <v>100</v>
      </c>
      <c r="AJ13" s="52">
        <f t="shared" si="13"/>
        <v>100</v>
      </c>
      <c r="AK13" s="52">
        <f t="shared" si="14"/>
        <v>100</v>
      </c>
      <c r="AL13" s="52">
        <f t="shared" si="15"/>
        <v>100</v>
      </c>
    </row>
    <row r="14" spans="1:38" ht="14.25" customHeight="1" hidden="1">
      <c r="A14" s="32">
        <v>12</v>
      </c>
      <c r="B14" s="27" t="s">
        <v>184</v>
      </c>
      <c r="C14" s="27" t="s">
        <v>1</v>
      </c>
      <c r="D14" s="8" t="s">
        <v>179</v>
      </c>
      <c r="E14" s="29" t="s">
        <v>182</v>
      </c>
      <c r="F14" s="27" t="s">
        <v>183</v>
      </c>
      <c r="G14" s="10">
        <v>0</v>
      </c>
      <c r="H14" s="34">
        <v>28</v>
      </c>
      <c r="I14" s="10">
        <v>0</v>
      </c>
      <c r="J14" s="34">
        <v>28</v>
      </c>
      <c r="K14" s="10">
        <v>0</v>
      </c>
      <c r="L14" s="34">
        <v>28</v>
      </c>
      <c r="M14" s="10">
        <v>0</v>
      </c>
      <c r="N14" s="34">
        <v>28</v>
      </c>
      <c r="O14" s="10">
        <v>0</v>
      </c>
      <c r="P14" s="34">
        <v>28</v>
      </c>
      <c r="Q14" s="42">
        <f t="shared" si="0"/>
        <v>84</v>
      </c>
      <c r="R14" s="41">
        <f t="shared" si="1"/>
        <v>84</v>
      </c>
      <c r="S14" s="20"/>
      <c r="T14" s="41" t="str">
        <f t="shared" si="2"/>
        <v>NE</v>
      </c>
      <c r="U14" s="52"/>
      <c r="V14" s="52"/>
      <c r="W14" s="52">
        <v>200</v>
      </c>
      <c r="X14" s="52"/>
      <c r="Y14" s="38">
        <f t="shared" si="3"/>
        <v>200</v>
      </c>
      <c r="Z14" s="21"/>
      <c r="AA14" s="78">
        <f t="shared" si="4"/>
        <v>84</v>
      </c>
      <c r="AB14" s="78">
        <f t="shared" si="5"/>
        <v>300</v>
      </c>
      <c r="AC14" s="52">
        <f t="shared" si="6"/>
        <v>28</v>
      </c>
      <c r="AD14" s="52">
        <f t="shared" si="7"/>
        <v>28</v>
      </c>
      <c r="AE14" s="52">
        <f t="shared" si="8"/>
        <v>28</v>
      </c>
      <c r="AF14" s="52">
        <f t="shared" si="9"/>
        <v>28</v>
      </c>
      <c r="AG14" s="52">
        <f t="shared" si="10"/>
        <v>28</v>
      </c>
      <c r="AH14" s="52">
        <f t="shared" si="11"/>
        <v>100</v>
      </c>
      <c r="AI14" s="52">
        <f t="shared" si="12"/>
        <v>100</v>
      </c>
      <c r="AJ14" s="52">
        <f t="shared" si="13"/>
        <v>100</v>
      </c>
      <c r="AK14" s="52">
        <f t="shared" si="14"/>
        <v>100</v>
      </c>
      <c r="AL14" s="52">
        <f t="shared" si="15"/>
        <v>100</v>
      </c>
    </row>
    <row r="15" spans="7:38" ht="14.25" customHeight="1">
      <c r="G15" s="83"/>
      <c r="H15" s="84"/>
      <c r="I15" s="83"/>
      <c r="J15" s="84"/>
      <c r="K15" s="83"/>
      <c r="L15" s="84"/>
      <c r="M15" s="83"/>
      <c r="N15" s="84"/>
      <c r="O15" s="83"/>
      <c r="P15" s="84"/>
      <c r="Q15" s="85"/>
      <c r="R15" s="86"/>
      <c r="S15" s="97"/>
      <c r="T15" s="86"/>
      <c r="U15" s="87"/>
      <c r="V15" s="87"/>
      <c r="W15" s="87"/>
      <c r="X15" s="87"/>
      <c r="Y15" s="88"/>
      <c r="Z15" s="97"/>
      <c r="AA15" s="89"/>
      <c r="AB15" s="89"/>
      <c r="AC15" s="87"/>
      <c r="AD15" s="87"/>
      <c r="AE15" s="87"/>
      <c r="AF15" s="87"/>
      <c r="AG15" s="87"/>
      <c r="AH15" s="87"/>
      <c r="AI15" s="87"/>
      <c r="AJ15" s="87"/>
      <c r="AK15" s="87"/>
      <c r="AL15" s="87"/>
    </row>
    <row r="16" spans="2:38" ht="14.25" customHeight="1">
      <c r="B16" s="7" t="s">
        <v>219</v>
      </c>
      <c r="G16" s="83"/>
      <c r="H16" s="84"/>
      <c r="I16" s="83"/>
      <c r="J16" s="84"/>
      <c r="K16" s="83"/>
      <c r="L16" s="84"/>
      <c r="M16" s="83"/>
      <c r="N16" s="84"/>
      <c r="O16" s="83"/>
      <c r="P16" s="84"/>
      <c r="Q16" s="85"/>
      <c r="R16" s="86"/>
      <c r="S16" s="82"/>
      <c r="T16" s="86"/>
      <c r="U16" s="87"/>
      <c r="V16" s="87"/>
      <c r="W16" s="87"/>
      <c r="X16" s="87"/>
      <c r="Y16" s="88"/>
      <c r="Z16" s="98"/>
      <c r="AA16" s="89"/>
      <c r="AB16" s="89"/>
      <c r="AC16" s="87"/>
      <c r="AD16" s="87"/>
      <c r="AE16" s="87"/>
      <c r="AF16" s="87"/>
      <c r="AG16" s="87"/>
      <c r="AH16" s="87"/>
      <c r="AI16" s="87"/>
      <c r="AJ16" s="87"/>
      <c r="AK16" s="87"/>
      <c r="AL16" s="87"/>
    </row>
    <row r="17" spans="2:38" ht="14.25" customHeight="1">
      <c r="B17" s="7" t="s">
        <v>220</v>
      </c>
      <c r="G17" s="83"/>
      <c r="H17" s="84"/>
      <c r="I17" s="83"/>
      <c r="J17" s="84"/>
      <c r="K17" s="83"/>
      <c r="L17" s="84"/>
      <c r="M17" s="83"/>
      <c r="N17" s="84"/>
      <c r="O17" s="83"/>
      <c r="P17" s="84"/>
      <c r="Q17" s="85"/>
      <c r="R17" s="86"/>
      <c r="S17" s="97"/>
      <c r="T17" s="86"/>
      <c r="U17" s="87"/>
      <c r="V17" s="87"/>
      <c r="W17" s="87"/>
      <c r="X17" s="87"/>
      <c r="Y17" s="88"/>
      <c r="Z17" s="97"/>
      <c r="AA17" s="89"/>
      <c r="AB17" s="89"/>
      <c r="AC17" s="87"/>
      <c r="AD17" s="87"/>
      <c r="AE17" s="87"/>
      <c r="AF17" s="87"/>
      <c r="AG17" s="87"/>
      <c r="AH17" s="87"/>
      <c r="AI17" s="87"/>
      <c r="AJ17" s="87"/>
      <c r="AK17" s="87"/>
      <c r="AL17" s="87"/>
    </row>
    <row r="18" spans="7:38" ht="14.25" customHeight="1">
      <c r="G18" s="83"/>
      <c r="H18" s="84"/>
      <c r="I18" s="83"/>
      <c r="J18" s="84"/>
      <c r="K18" s="83"/>
      <c r="L18" s="84"/>
      <c r="M18" s="83"/>
      <c r="N18" s="84"/>
      <c r="O18" s="83"/>
      <c r="P18" s="84"/>
      <c r="Q18" s="85"/>
      <c r="R18" s="86"/>
      <c r="S18" s="82"/>
      <c r="T18" s="86"/>
      <c r="U18" s="87"/>
      <c r="V18" s="87"/>
      <c r="W18" s="87"/>
      <c r="X18" s="87"/>
      <c r="Y18" s="88"/>
      <c r="Z18" s="98"/>
      <c r="AA18" s="89"/>
      <c r="AB18" s="89"/>
      <c r="AC18" s="87"/>
      <c r="AD18" s="87"/>
      <c r="AE18" s="87"/>
      <c r="AF18" s="87"/>
      <c r="AG18" s="87"/>
      <c r="AH18" s="87"/>
      <c r="AI18" s="87"/>
      <c r="AJ18" s="87"/>
      <c r="AK18" s="87"/>
      <c r="AL18" s="87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</sheetData>
  <mergeCells count="9">
    <mergeCell ref="AH2:AL2"/>
    <mergeCell ref="T2:Y2"/>
    <mergeCell ref="G3:H3"/>
    <mergeCell ref="I3:J3"/>
    <mergeCell ref="K3:L3"/>
    <mergeCell ref="M3:N3"/>
    <mergeCell ref="O3:P3"/>
    <mergeCell ref="AA2:AB2"/>
    <mergeCell ref="AC2:AG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9.140625" style="7" customWidth="1"/>
    <col min="3" max="3" width="11.421875" style="7" customWidth="1"/>
    <col min="4" max="4" width="8.140625" style="5" bestFit="1" customWidth="1"/>
    <col min="5" max="5" width="27.28125" style="7" customWidth="1"/>
    <col min="6" max="6" width="21.140625" style="7" customWidth="1"/>
    <col min="7" max="7" width="3.7109375" style="5" customWidth="1"/>
    <col min="8" max="8" width="6.28125" style="5" customWidth="1"/>
    <col min="9" max="9" width="3.7109375" style="5" customWidth="1"/>
    <col min="10" max="10" width="6.28125" style="12" customWidth="1"/>
    <col min="11" max="11" width="3.7109375" style="5" customWidth="1"/>
    <col min="12" max="12" width="6.28125" style="12" customWidth="1"/>
    <col min="13" max="13" width="3.7109375" style="5" customWidth="1"/>
    <col min="14" max="14" width="6.28125" style="12" customWidth="1"/>
    <col min="15" max="15" width="3.7109375" style="5" customWidth="1"/>
    <col min="16" max="16" width="6.28125" style="12" customWidth="1"/>
    <col min="17" max="17" width="6.28125" style="76" customWidth="1"/>
    <col min="18" max="18" width="6.28125" style="79" customWidth="1"/>
    <col min="19" max="19" width="0" style="0" hidden="1" customWidth="1"/>
    <col min="20" max="20" width="6.28125" style="77" hidden="1" customWidth="1"/>
    <col min="21" max="25" width="6.28125" style="0" hidden="1" customWidth="1"/>
    <col min="26" max="26" width="0" style="0" hidden="1" customWidth="1"/>
    <col min="27" max="27" width="8.140625" style="77" hidden="1" customWidth="1"/>
    <col min="28" max="28" width="6.8515625" style="79" hidden="1" customWidth="1"/>
    <col min="29" max="33" width="6.28125" style="0" hidden="1" customWidth="1"/>
    <col min="34" max="38" width="4.7109375" style="5" hidden="1" customWidth="1"/>
  </cols>
  <sheetData>
    <row r="1" spans="2:6" ht="23.25">
      <c r="B1" s="13" t="s">
        <v>65</v>
      </c>
      <c r="F1" s="26" t="s">
        <v>244</v>
      </c>
    </row>
    <row r="2" spans="20:38" ht="12.75">
      <c r="T2" s="133" t="s">
        <v>117</v>
      </c>
      <c r="U2" s="133"/>
      <c r="V2" s="133"/>
      <c r="W2" s="133"/>
      <c r="X2" s="133"/>
      <c r="Y2" s="133"/>
      <c r="AA2" s="136" t="s">
        <v>210</v>
      </c>
      <c r="AB2" s="137"/>
      <c r="AC2" s="136" t="s">
        <v>211</v>
      </c>
      <c r="AD2" s="138"/>
      <c r="AE2" s="138"/>
      <c r="AF2" s="138"/>
      <c r="AG2" s="137"/>
      <c r="AH2" s="133" t="s">
        <v>180</v>
      </c>
      <c r="AI2" s="133"/>
      <c r="AJ2" s="133"/>
      <c r="AK2" s="133"/>
      <c r="AL2" s="133"/>
    </row>
    <row r="3" spans="1:38" s="53" customFormat="1" ht="33.75" customHeight="1">
      <c r="A3" s="22" t="s">
        <v>15</v>
      </c>
      <c r="B3" s="22" t="s">
        <v>11</v>
      </c>
      <c r="C3" s="22" t="s">
        <v>12</v>
      </c>
      <c r="D3" s="22" t="s">
        <v>151</v>
      </c>
      <c r="E3" s="22" t="s">
        <v>13</v>
      </c>
      <c r="F3" s="22" t="s">
        <v>14</v>
      </c>
      <c r="G3" s="139" t="s">
        <v>178</v>
      </c>
      <c r="H3" s="139"/>
      <c r="I3" s="139" t="s">
        <v>276</v>
      </c>
      <c r="J3" s="139"/>
      <c r="K3" s="134" t="s">
        <v>277</v>
      </c>
      <c r="L3" s="135"/>
      <c r="M3" s="134" t="s">
        <v>278</v>
      </c>
      <c r="N3" s="135"/>
      <c r="O3" s="134" t="s">
        <v>279</v>
      </c>
      <c r="P3" s="135"/>
      <c r="Q3" s="23" t="s">
        <v>9</v>
      </c>
      <c r="R3" s="23" t="s">
        <v>10</v>
      </c>
      <c r="T3" s="23" t="s">
        <v>116</v>
      </c>
      <c r="U3" s="23" t="s">
        <v>263</v>
      </c>
      <c r="V3" s="23" t="s">
        <v>105</v>
      </c>
      <c r="W3" s="23" t="s">
        <v>106</v>
      </c>
      <c r="X3" s="23" t="s">
        <v>107</v>
      </c>
      <c r="Y3" s="23" t="s">
        <v>109</v>
      </c>
      <c r="AA3" s="22" t="s">
        <v>212</v>
      </c>
      <c r="AB3" s="22" t="s">
        <v>213</v>
      </c>
      <c r="AC3" s="22" t="s">
        <v>214</v>
      </c>
      <c r="AD3" s="22" t="s">
        <v>215</v>
      </c>
      <c r="AE3" s="22" t="s">
        <v>216</v>
      </c>
      <c r="AF3" s="22" t="s">
        <v>217</v>
      </c>
      <c r="AG3" s="22" t="s">
        <v>218</v>
      </c>
      <c r="AH3" s="22" t="s">
        <v>214</v>
      </c>
      <c r="AI3" s="22" t="s">
        <v>215</v>
      </c>
      <c r="AJ3" s="22" t="s">
        <v>216</v>
      </c>
      <c r="AK3" s="22" t="s">
        <v>217</v>
      </c>
      <c r="AL3" s="22" t="s">
        <v>218</v>
      </c>
    </row>
    <row r="4" spans="1:38" s="30" customFormat="1" ht="14.25" customHeight="1">
      <c r="A4" s="105">
        <v>1</v>
      </c>
      <c r="B4" s="114" t="s">
        <v>90</v>
      </c>
      <c r="C4" s="114" t="s">
        <v>91</v>
      </c>
      <c r="D4" s="115" t="s">
        <v>159</v>
      </c>
      <c r="E4" s="112" t="s">
        <v>4</v>
      </c>
      <c r="F4" s="114" t="s">
        <v>185</v>
      </c>
      <c r="G4" s="107">
        <v>1</v>
      </c>
      <c r="H4" s="116">
        <v>2</v>
      </c>
      <c r="I4" s="107">
        <v>2</v>
      </c>
      <c r="J4" s="116">
        <v>3</v>
      </c>
      <c r="K4" s="107">
        <v>0</v>
      </c>
      <c r="L4" s="116">
        <v>24</v>
      </c>
      <c r="M4" s="107">
        <v>2</v>
      </c>
      <c r="N4" s="116">
        <v>3</v>
      </c>
      <c r="O4" s="107">
        <v>0</v>
      </c>
      <c r="P4" s="116">
        <v>24</v>
      </c>
      <c r="Q4" s="42">
        <f aca="true" t="shared" si="0" ref="Q4:Q19">AA4</f>
        <v>8</v>
      </c>
      <c r="R4" s="41">
        <f aca="true" t="shared" si="1" ref="R4:R19">IF(T4="ANO",AVERAGE(Q4,U4,V4,W4,X4),Q4)</f>
        <v>5</v>
      </c>
      <c r="S4" s="31"/>
      <c r="T4" s="41" t="str">
        <f aca="true" t="shared" si="2" ref="T4:T19">IF(AVERAGE(U4:X4)&lt;Q4,"ANO","NE")</f>
        <v>ANO</v>
      </c>
      <c r="U4" s="109">
        <v>2</v>
      </c>
      <c r="V4" s="109"/>
      <c r="W4" s="109"/>
      <c r="X4" s="109"/>
      <c r="Y4" s="42">
        <f aca="true" t="shared" si="3" ref="Y4:Y19">AVERAGE(U4:X4)</f>
        <v>2</v>
      </c>
      <c r="AA4" s="78">
        <f aca="true" t="shared" si="4" ref="AA4:AA19">SMALL(AC4:AG4,1)+SMALL(AC4:AG4,2)+SMALL(AC4:AG4,3)</f>
        <v>8</v>
      </c>
      <c r="AB4" s="78">
        <f aca="true" t="shared" si="5" ref="AB4:AB19">SMALL(AH4:AL4,1)+SMALL(AH4:AL4,2)+SMALL(AH4:AL4,3)</f>
        <v>5</v>
      </c>
      <c r="AC4" s="109">
        <f aca="true" t="shared" si="6" ref="AC4:AC19">IF(H4=0,200,H4)</f>
        <v>2</v>
      </c>
      <c r="AD4" s="109">
        <f aca="true" t="shared" si="7" ref="AD4:AD19">IF(J4=0,200,J4)</f>
        <v>3</v>
      </c>
      <c r="AE4" s="109">
        <f aca="true" t="shared" si="8" ref="AE4:AE19">IF(L4=0,200,L4)</f>
        <v>24</v>
      </c>
      <c r="AF4" s="109">
        <f aca="true" t="shared" si="9" ref="AF4:AF19">IF(N4=0,200,N4)</f>
        <v>3</v>
      </c>
      <c r="AG4" s="109">
        <f aca="true" t="shared" si="10" ref="AG4:AG19">IF(P4=0,200,P4)</f>
        <v>24</v>
      </c>
      <c r="AH4" s="109">
        <f aca="true" t="shared" si="11" ref="AH4:AH19">IF(G4=0,100,G4)</f>
        <v>1</v>
      </c>
      <c r="AI4" s="109">
        <f aca="true" t="shared" si="12" ref="AI4:AI19">IF(I4=0,100,I4)</f>
        <v>2</v>
      </c>
      <c r="AJ4" s="109">
        <f aca="true" t="shared" si="13" ref="AJ4:AJ19">IF(K4=0,100,K4)</f>
        <v>100</v>
      </c>
      <c r="AK4" s="109">
        <f aca="true" t="shared" si="14" ref="AK4:AK19">IF(M4=0,100,M4)</f>
        <v>2</v>
      </c>
      <c r="AL4" s="109">
        <f aca="true" t="shared" si="15" ref="AL4:AL19">IF(O4=0,100,O4)</f>
        <v>100</v>
      </c>
    </row>
    <row r="5" spans="1:38" s="30" customFormat="1" ht="14.25" customHeight="1">
      <c r="A5" s="105">
        <v>2</v>
      </c>
      <c r="B5" s="117" t="s">
        <v>281</v>
      </c>
      <c r="C5" s="117" t="s">
        <v>284</v>
      </c>
      <c r="D5" s="113" t="s">
        <v>293</v>
      </c>
      <c r="E5" s="112" t="s">
        <v>4</v>
      </c>
      <c r="F5" s="117" t="s">
        <v>169</v>
      </c>
      <c r="G5" s="107">
        <v>3</v>
      </c>
      <c r="H5" s="116">
        <v>6</v>
      </c>
      <c r="I5" s="107">
        <v>3</v>
      </c>
      <c r="J5" s="116">
        <v>6</v>
      </c>
      <c r="K5" s="107">
        <v>1</v>
      </c>
      <c r="L5" s="116">
        <v>2</v>
      </c>
      <c r="M5" s="107">
        <v>1</v>
      </c>
      <c r="N5" s="116">
        <v>2</v>
      </c>
      <c r="O5" s="107">
        <v>0</v>
      </c>
      <c r="P5" s="116">
        <v>24</v>
      </c>
      <c r="Q5" s="42">
        <f t="shared" si="0"/>
        <v>10</v>
      </c>
      <c r="R5" s="41">
        <f t="shared" si="1"/>
        <v>10</v>
      </c>
      <c r="S5" s="31"/>
      <c r="T5" s="41" t="str">
        <f t="shared" si="2"/>
        <v>NE</v>
      </c>
      <c r="U5" s="109"/>
      <c r="V5" s="109"/>
      <c r="W5" s="109">
        <v>200</v>
      </c>
      <c r="X5" s="109"/>
      <c r="Y5" s="42">
        <f t="shared" si="3"/>
        <v>200</v>
      </c>
      <c r="AA5" s="78">
        <f t="shared" si="4"/>
        <v>10</v>
      </c>
      <c r="AB5" s="78">
        <f t="shared" si="5"/>
        <v>5</v>
      </c>
      <c r="AC5" s="109">
        <f t="shared" si="6"/>
        <v>6</v>
      </c>
      <c r="AD5" s="109">
        <f t="shared" si="7"/>
        <v>6</v>
      </c>
      <c r="AE5" s="109">
        <f t="shared" si="8"/>
        <v>2</v>
      </c>
      <c r="AF5" s="109">
        <f t="shared" si="9"/>
        <v>2</v>
      </c>
      <c r="AG5" s="109">
        <f t="shared" si="10"/>
        <v>24</v>
      </c>
      <c r="AH5" s="109">
        <f t="shared" si="11"/>
        <v>3</v>
      </c>
      <c r="AI5" s="109">
        <f t="shared" si="12"/>
        <v>3</v>
      </c>
      <c r="AJ5" s="109">
        <f t="shared" si="13"/>
        <v>1</v>
      </c>
      <c r="AK5" s="109">
        <f t="shared" si="14"/>
        <v>1</v>
      </c>
      <c r="AL5" s="109">
        <f t="shared" si="15"/>
        <v>100</v>
      </c>
    </row>
    <row r="6" spans="1:38" s="30" customFormat="1" ht="14.25" customHeight="1">
      <c r="A6" s="118">
        <v>3</v>
      </c>
      <c r="B6" s="119" t="s">
        <v>167</v>
      </c>
      <c r="C6" s="119" t="s">
        <v>17</v>
      </c>
      <c r="D6" s="120" t="s">
        <v>238</v>
      </c>
      <c r="E6" s="112" t="s">
        <v>4</v>
      </c>
      <c r="F6" s="121" t="s">
        <v>170</v>
      </c>
      <c r="G6" s="107">
        <v>4</v>
      </c>
      <c r="H6" s="116">
        <v>19</v>
      </c>
      <c r="I6" s="107">
        <v>5</v>
      </c>
      <c r="J6" s="116">
        <v>19</v>
      </c>
      <c r="K6" s="107">
        <v>3</v>
      </c>
      <c r="L6" s="116">
        <v>4</v>
      </c>
      <c r="M6" s="107">
        <v>3</v>
      </c>
      <c r="N6" s="116">
        <v>5</v>
      </c>
      <c r="O6" s="107">
        <v>1</v>
      </c>
      <c r="P6" s="116">
        <v>2</v>
      </c>
      <c r="Q6" s="42">
        <f t="shared" si="0"/>
        <v>11</v>
      </c>
      <c r="R6" s="41">
        <f t="shared" si="1"/>
        <v>6.5</v>
      </c>
      <c r="S6" s="31"/>
      <c r="T6" s="41" t="str">
        <f t="shared" si="2"/>
        <v>ANO</v>
      </c>
      <c r="U6" s="109"/>
      <c r="V6" s="109"/>
      <c r="W6" s="109"/>
      <c r="X6" s="109">
        <v>2</v>
      </c>
      <c r="Y6" s="42">
        <f t="shared" si="3"/>
        <v>2</v>
      </c>
      <c r="AA6" s="78">
        <f t="shared" si="4"/>
        <v>11</v>
      </c>
      <c r="AB6" s="78">
        <f t="shared" si="5"/>
        <v>7</v>
      </c>
      <c r="AC6" s="109">
        <f t="shared" si="6"/>
        <v>19</v>
      </c>
      <c r="AD6" s="109">
        <f t="shared" si="7"/>
        <v>19</v>
      </c>
      <c r="AE6" s="109">
        <f t="shared" si="8"/>
        <v>4</v>
      </c>
      <c r="AF6" s="109">
        <f t="shared" si="9"/>
        <v>5</v>
      </c>
      <c r="AG6" s="109">
        <f t="shared" si="10"/>
        <v>2</v>
      </c>
      <c r="AH6" s="109">
        <f t="shared" si="11"/>
        <v>4</v>
      </c>
      <c r="AI6" s="109">
        <f t="shared" si="12"/>
        <v>5</v>
      </c>
      <c r="AJ6" s="109">
        <f t="shared" si="13"/>
        <v>3</v>
      </c>
      <c r="AK6" s="109">
        <f t="shared" si="14"/>
        <v>3</v>
      </c>
      <c r="AL6" s="109">
        <f t="shared" si="15"/>
        <v>1</v>
      </c>
    </row>
    <row r="7" spans="1:38" ht="14.25" customHeight="1">
      <c r="A7" s="32">
        <v>4</v>
      </c>
      <c r="B7" s="17" t="s">
        <v>70</v>
      </c>
      <c r="C7" s="17" t="s">
        <v>27</v>
      </c>
      <c r="D7" s="48" t="s">
        <v>157</v>
      </c>
      <c r="E7" s="17" t="s">
        <v>71</v>
      </c>
      <c r="F7" s="17" t="s">
        <v>185</v>
      </c>
      <c r="G7" s="10">
        <v>2</v>
      </c>
      <c r="H7" s="34">
        <v>5</v>
      </c>
      <c r="I7" s="10">
        <v>4</v>
      </c>
      <c r="J7" s="34">
        <v>12</v>
      </c>
      <c r="K7" s="10">
        <v>2</v>
      </c>
      <c r="L7" s="34">
        <v>3</v>
      </c>
      <c r="M7" s="10">
        <v>5</v>
      </c>
      <c r="N7" s="34">
        <v>7</v>
      </c>
      <c r="O7" s="10">
        <v>0</v>
      </c>
      <c r="P7" s="34">
        <v>24</v>
      </c>
      <c r="Q7" s="42">
        <f t="shared" si="0"/>
        <v>15</v>
      </c>
      <c r="R7" s="41">
        <f t="shared" si="1"/>
        <v>15</v>
      </c>
      <c r="S7" s="19"/>
      <c r="T7" s="41" t="str">
        <f t="shared" si="2"/>
        <v>NE</v>
      </c>
      <c r="U7" s="72"/>
      <c r="V7" s="72"/>
      <c r="W7" s="52">
        <v>200</v>
      </c>
      <c r="X7" s="72"/>
      <c r="Y7" s="54">
        <f t="shared" si="3"/>
        <v>200</v>
      </c>
      <c r="Z7" s="25"/>
      <c r="AA7" s="78">
        <f t="shared" si="4"/>
        <v>15</v>
      </c>
      <c r="AB7" s="78">
        <f t="shared" si="5"/>
        <v>8</v>
      </c>
      <c r="AC7" s="72">
        <f t="shared" si="6"/>
        <v>5</v>
      </c>
      <c r="AD7" s="72">
        <f t="shared" si="7"/>
        <v>12</v>
      </c>
      <c r="AE7" s="72">
        <f t="shared" si="8"/>
        <v>3</v>
      </c>
      <c r="AF7" s="72">
        <f t="shared" si="9"/>
        <v>7</v>
      </c>
      <c r="AG7" s="72">
        <f t="shared" si="10"/>
        <v>24</v>
      </c>
      <c r="AH7" s="72">
        <f t="shared" si="11"/>
        <v>2</v>
      </c>
      <c r="AI7" s="72">
        <f t="shared" si="12"/>
        <v>4</v>
      </c>
      <c r="AJ7" s="72">
        <f t="shared" si="13"/>
        <v>2</v>
      </c>
      <c r="AK7" s="72">
        <f t="shared" si="14"/>
        <v>5</v>
      </c>
      <c r="AL7" s="72">
        <f t="shared" si="15"/>
        <v>100</v>
      </c>
    </row>
    <row r="8" spans="1:38" ht="14.25" customHeight="1">
      <c r="A8" s="32">
        <v>5</v>
      </c>
      <c r="B8" s="60" t="s">
        <v>72</v>
      </c>
      <c r="C8" s="60" t="s">
        <v>2</v>
      </c>
      <c r="D8" s="81" t="s">
        <v>156</v>
      </c>
      <c r="E8" s="6" t="s">
        <v>3</v>
      </c>
      <c r="F8" s="60" t="s">
        <v>73</v>
      </c>
      <c r="G8" s="10">
        <v>0</v>
      </c>
      <c r="H8" s="34">
        <v>24</v>
      </c>
      <c r="I8" s="10">
        <v>0</v>
      </c>
      <c r="J8" s="34">
        <v>24</v>
      </c>
      <c r="K8" s="10">
        <v>5</v>
      </c>
      <c r="L8" s="34">
        <v>10</v>
      </c>
      <c r="M8" s="10">
        <v>7</v>
      </c>
      <c r="N8" s="34">
        <v>13</v>
      </c>
      <c r="O8" s="10">
        <v>2</v>
      </c>
      <c r="P8" s="34">
        <v>4</v>
      </c>
      <c r="Q8" s="42">
        <f t="shared" si="0"/>
        <v>27</v>
      </c>
      <c r="R8" s="41">
        <f t="shared" si="1"/>
        <v>13.333333333333334</v>
      </c>
      <c r="S8" s="20"/>
      <c r="T8" s="41" t="str">
        <f t="shared" si="2"/>
        <v>ANO</v>
      </c>
      <c r="U8" s="52">
        <v>9</v>
      </c>
      <c r="V8" s="52"/>
      <c r="W8" s="52"/>
      <c r="X8" s="52">
        <v>4</v>
      </c>
      <c r="Y8" s="54">
        <f t="shared" si="3"/>
        <v>6.5</v>
      </c>
      <c r="Z8" s="21"/>
      <c r="AA8" s="78">
        <f t="shared" si="4"/>
        <v>27</v>
      </c>
      <c r="AB8" s="78">
        <f t="shared" si="5"/>
        <v>14</v>
      </c>
      <c r="AC8" s="52">
        <f t="shared" si="6"/>
        <v>24</v>
      </c>
      <c r="AD8" s="52">
        <f t="shared" si="7"/>
        <v>24</v>
      </c>
      <c r="AE8" s="52">
        <f t="shared" si="8"/>
        <v>10</v>
      </c>
      <c r="AF8" s="52">
        <f t="shared" si="9"/>
        <v>13</v>
      </c>
      <c r="AG8" s="52">
        <f t="shared" si="10"/>
        <v>4</v>
      </c>
      <c r="AH8" s="52">
        <f t="shared" si="11"/>
        <v>100</v>
      </c>
      <c r="AI8" s="52">
        <f t="shared" si="12"/>
        <v>100</v>
      </c>
      <c r="AJ8" s="52">
        <f t="shared" si="13"/>
        <v>5</v>
      </c>
      <c r="AK8" s="52">
        <f t="shared" si="14"/>
        <v>7</v>
      </c>
      <c r="AL8" s="52">
        <f t="shared" si="15"/>
        <v>2</v>
      </c>
    </row>
    <row r="9" spans="1:38" ht="14.25" customHeight="1">
      <c r="A9" s="32">
        <v>6</v>
      </c>
      <c r="B9" s="15" t="s">
        <v>69</v>
      </c>
      <c r="C9" s="15" t="s">
        <v>25</v>
      </c>
      <c r="D9" s="47" t="s">
        <v>155</v>
      </c>
      <c r="E9" s="6" t="s">
        <v>3</v>
      </c>
      <c r="F9" s="15" t="s">
        <v>306</v>
      </c>
      <c r="G9" s="10">
        <v>0</v>
      </c>
      <c r="H9" s="34">
        <v>24</v>
      </c>
      <c r="I9" s="10">
        <v>0</v>
      </c>
      <c r="J9" s="34">
        <v>24</v>
      </c>
      <c r="K9" s="10">
        <v>4</v>
      </c>
      <c r="L9" s="34">
        <v>8</v>
      </c>
      <c r="M9" s="10">
        <v>4</v>
      </c>
      <c r="N9" s="34">
        <v>6</v>
      </c>
      <c r="O9" s="10">
        <v>0</v>
      </c>
      <c r="P9" s="34">
        <v>24</v>
      </c>
      <c r="Q9" s="42">
        <f t="shared" si="0"/>
        <v>38</v>
      </c>
      <c r="R9" s="41">
        <f t="shared" si="1"/>
        <v>38</v>
      </c>
      <c r="S9" s="19"/>
      <c r="T9" s="41" t="str">
        <f t="shared" si="2"/>
        <v>NE</v>
      </c>
      <c r="U9" s="72"/>
      <c r="V9" s="72"/>
      <c r="W9" s="52">
        <v>200</v>
      </c>
      <c r="X9" s="72"/>
      <c r="Y9" s="54">
        <f t="shared" si="3"/>
        <v>200</v>
      </c>
      <c r="Z9" s="25"/>
      <c r="AA9" s="78">
        <f t="shared" si="4"/>
        <v>38</v>
      </c>
      <c r="AB9" s="78">
        <f t="shared" si="5"/>
        <v>108</v>
      </c>
      <c r="AC9" s="72">
        <f t="shared" si="6"/>
        <v>24</v>
      </c>
      <c r="AD9" s="72">
        <f t="shared" si="7"/>
        <v>24</v>
      </c>
      <c r="AE9" s="72">
        <f t="shared" si="8"/>
        <v>8</v>
      </c>
      <c r="AF9" s="72">
        <f t="shared" si="9"/>
        <v>6</v>
      </c>
      <c r="AG9" s="72">
        <f t="shared" si="10"/>
        <v>24</v>
      </c>
      <c r="AH9" s="72">
        <f t="shared" si="11"/>
        <v>100</v>
      </c>
      <c r="AI9" s="72">
        <f t="shared" si="12"/>
        <v>100</v>
      </c>
      <c r="AJ9" s="72">
        <f t="shared" si="13"/>
        <v>4</v>
      </c>
      <c r="AK9" s="72">
        <f t="shared" si="14"/>
        <v>4</v>
      </c>
      <c r="AL9" s="72">
        <f t="shared" si="15"/>
        <v>100</v>
      </c>
    </row>
    <row r="10" spans="1:38" ht="14.25" customHeight="1">
      <c r="A10" s="56">
        <v>7</v>
      </c>
      <c r="B10" s="27" t="s">
        <v>66</v>
      </c>
      <c r="C10" s="27" t="s">
        <v>67</v>
      </c>
      <c r="D10" s="49" t="s">
        <v>292</v>
      </c>
      <c r="E10" s="6" t="s">
        <v>4</v>
      </c>
      <c r="F10" s="27" t="s">
        <v>68</v>
      </c>
      <c r="G10" s="10">
        <v>5</v>
      </c>
      <c r="H10" s="34">
        <v>19</v>
      </c>
      <c r="I10" s="10">
        <v>1</v>
      </c>
      <c r="J10" s="34">
        <v>2</v>
      </c>
      <c r="K10" s="10">
        <v>0</v>
      </c>
      <c r="L10" s="34">
        <v>24</v>
      </c>
      <c r="M10" s="10">
        <v>0</v>
      </c>
      <c r="N10" s="34">
        <v>24</v>
      </c>
      <c r="O10" s="10">
        <v>0</v>
      </c>
      <c r="P10" s="34">
        <v>24</v>
      </c>
      <c r="Q10" s="42">
        <f t="shared" si="0"/>
        <v>45</v>
      </c>
      <c r="R10" s="41">
        <f t="shared" si="1"/>
        <v>45</v>
      </c>
      <c r="S10" s="31"/>
      <c r="T10" s="41" t="str">
        <f t="shared" si="2"/>
        <v>NE</v>
      </c>
      <c r="U10" s="52"/>
      <c r="V10" s="52"/>
      <c r="W10" s="52">
        <v>200</v>
      </c>
      <c r="X10" s="52"/>
      <c r="Y10" s="54">
        <f t="shared" si="3"/>
        <v>200</v>
      </c>
      <c r="AA10" s="78">
        <f t="shared" si="4"/>
        <v>45</v>
      </c>
      <c r="AB10" s="78">
        <f t="shared" si="5"/>
        <v>106</v>
      </c>
      <c r="AC10" s="52">
        <f t="shared" si="6"/>
        <v>19</v>
      </c>
      <c r="AD10" s="52">
        <f t="shared" si="7"/>
        <v>2</v>
      </c>
      <c r="AE10" s="52">
        <f t="shared" si="8"/>
        <v>24</v>
      </c>
      <c r="AF10" s="52">
        <f t="shared" si="9"/>
        <v>24</v>
      </c>
      <c r="AG10" s="52">
        <f t="shared" si="10"/>
        <v>24</v>
      </c>
      <c r="AH10" s="52">
        <f t="shared" si="11"/>
        <v>5</v>
      </c>
      <c r="AI10" s="52">
        <f t="shared" si="12"/>
        <v>1</v>
      </c>
      <c r="AJ10" s="52">
        <f t="shared" si="13"/>
        <v>100</v>
      </c>
      <c r="AK10" s="52">
        <f t="shared" si="14"/>
        <v>100</v>
      </c>
      <c r="AL10" s="52">
        <f t="shared" si="15"/>
        <v>100</v>
      </c>
    </row>
    <row r="11" spans="1:38" ht="14.25" customHeight="1">
      <c r="A11" s="32">
        <v>8</v>
      </c>
      <c r="B11" s="17" t="s">
        <v>28</v>
      </c>
      <c r="C11" s="17" t="s">
        <v>27</v>
      </c>
      <c r="D11" s="48" t="s">
        <v>153</v>
      </c>
      <c r="E11" s="6" t="s">
        <v>5</v>
      </c>
      <c r="F11" s="17" t="s">
        <v>309</v>
      </c>
      <c r="G11" s="10">
        <v>0</v>
      </c>
      <c r="H11" s="34">
        <v>24</v>
      </c>
      <c r="I11" s="10">
        <v>0</v>
      </c>
      <c r="J11" s="34">
        <v>24</v>
      </c>
      <c r="K11" s="10">
        <v>7</v>
      </c>
      <c r="L11" s="34">
        <v>12</v>
      </c>
      <c r="M11" s="10">
        <v>6</v>
      </c>
      <c r="N11" s="34">
        <v>12</v>
      </c>
      <c r="O11" s="10">
        <v>0</v>
      </c>
      <c r="P11" s="34">
        <v>24</v>
      </c>
      <c r="Q11" s="42">
        <f t="shared" si="0"/>
        <v>48</v>
      </c>
      <c r="R11" s="41">
        <f t="shared" si="1"/>
        <v>48</v>
      </c>
      <c r="S11" s="20"/>
      <c r="T11" s="41" t="str">
        <f t="shared" si="2"/>
        <v>NE</v>
      </c>
      <c r="U11" s="52"/>
      <c r="V11" s="52"/>
      <c r="W11" s="52">
        <v>200</v>
      </c>
      <c r="X11" s="52"/>
      <c r="Y11" s="54">
        <f t="shared" si="3"/>
        <v>200</v>
      </c>
      <c r="Z11" s="21"/>
      <c r="AA11" s="78">
        <f t="shared" si="4"/>
        <v>48</v>
      </c>
      <c r="AB11" s="78">
        <f t="shared" si="5"/>
        <v>113</v>
      </c>
      <c r="AC11" s="52">
        <f t="shared" si="6"/>
        <v>24</v>
      </c>
      <c r="AD11" s="52">
        <f t="shared" si="7"/>
        <v>24</v>
      </c>
      <c r="AE11" s="52">
        <f t="shared" si="8"/>
        <v>12</v>
      </c>
      <c r="AF11" s="52">
        <f t="shared" si="9"/>
        <v>12</v>
      </c>
      <c r="AG11" s="52">
        <f t="shared" si="10"/>
        <v>24</v>
      </c>
      <c r="AH11" s="52">
        <f t="shared" si="11"/>
        <v>100</v>
      </c>
      <c r="AI11" s="52">
        <f t="shared" si="12"/>
        <v>100</v>
      </c>
      <c r="AJ11" s="52">
        <f t="shared" si="13"/>
        <v>7</v>
      </c>
      <c r="AK11" s="52">
        <f t="shared" si="14"/>
        <v>6</v>
      </c>
      <c r="AL11" s="52">
        <f t="shared" si="15"/>
        <v>100</v>
      </c>
    </row>
    <row r="12" spans="1:38" ht="14.25" customHeight="1">
      <c r="A12" s="32">
        <v>9</v>
      </c>
      <c r="B12" s="27" t="s">
        <v>207</v>
      </c>
      <c r="C12" s="27" t="s">
        <v>2</v>
      </c>
      <c r="D12" s="91" t="s">
        <v>291</v>
      </c>
      <c r="E12" s="92" t="s">
        <v>242</v>
      </c>
      <c r="F12" s="27" t="s">
        <v>209</v>
      </c>
      <c r="G12" s="10">
        <v>0</v>
      </c>
      <c r="H12" s="34">
        <v>24</v>
      </c>
      <c r="I12" s="10">
        <v>0</v>
      </c>
      <c r="J12" s="34">
        <v>24</v>
      </c>
      <c r="K12" s="10">
        <v>6</v>
      </c>
      <c r="L12" s="34">
        <v>11</v>
      </c>
      <c r="M12" s="10">
        <v>8</v>
      </c>
      <c r="N12" s="34">
        <v>14</v>
      </c>
      <c r="O12" s="10">
        <v>0</v>
      </c>
      <c r="P12" s="34">
        <v>24</v>
      </c>
      <c r="Q12" s="42">
        <f t="shared" si="0"/>
        <v>49</v>
      </c>
      <c r="R12" s="41">
        <f t="shared" si="1"/>
        <v>49</v>
      </c>
      <c r="S12" s="20"/>
      <c r="T12" s="41" t="str">
        <f t="shared" si="2"/>
        <v>NE</v>
      </c>
      <c r="U12" s="52"/>
      <c r="V12" s="52"/>
      <c r="W12" s="52">
        <v>200</v>
      </c>
      <c r="X12" s="52"/>
      <c r="Y12" s="38">
        <f t="shared" si="3"/>
        <v>200</v>
      </c>
      <c r="Z12" s="21"/>
      <c r="AA12" s="78">
        <f t="shared" si="4"/>
        <v>49</v>
      </c>
      <c r="AB12" s="78">
        <f t="shared" si="5"/>
        <v>114</v>
      </c>
      <c r="AC12" s="52">
        <f t="shared" si="6"/>
        <v>24</v>
      </c>
      <c r="AD12" s="52">
        <f t="shared" si="7"/>
        <v>24</v>
      </c>
      <c r="AE12" s="52">
        <f t="shared" si="8"/>
        <v>11</v>
      </c>
      <c r="AF12" s="52">
        <f t="shared" si="9"/>
        <v>14</v>
      </c>
      <c r="AG12" s="52">
        <f t="shared" si="10"/>
        <v>24</v>
      </c>
      <c r="AH12" s="52">
        <f t="shared" si="11"/>
        <v>100</v>
      </c>
      <c r="AI12" s="52">
        <f t="shared" si="12"/>
        <v>100</v>
      </c>
      <c r="AJ12" s="52">
        <f t="shared" si="13"/>
        <v>6</v>
      </c>
      <c r="AK12" s="52">
        <f t="shared" si="14"/>
        <v>8</v>
      </c>
      <c r="AL12" s="52">
        <f t="shared" si="15"/>
        <v>100</v>
      </c>
    </row>
    <row r="13" spans="1:38" ht="14.25" customHeight="1">
      <c r="A13" s="56">
        <v>10</v>
      </c>
      <c r="B13" s="17" t="s">
        <v>282</v>
      </c>
      <c r="C13" s="17" t="s">
        <v>22</v>
      </c>
      <c r="D13" s="48" t="s">
        <v>294</v>
      </c>
      <c r="E13" s="6" t="s">
        <v>295</v>
      </c>
      <c r="F13" s="17" t="s">
        <v>287</v>
      </c>
      <c r="G13" s="10">
        <v>6</v>
      </c>
      <c r="H13" s="34">
        <v>21</v>
      </c>
      <c r="I13" s="10">
        <v>6</v>
      </c>
      <c r="J13" s="34">
        <v>22</v>
      </c>
      <c r="K13" s="10">
        <v>0</v>
      </c>
      <c r="L13" s="34">
        <v>24</v>
      </c>
      <c r="M13" s="10">
        <v>0</v>
      </c>
      <c r="N13" s="34">
        <v>24</v>
      </c>
      <c r="O13" s="10">
        <v>0</v>
      </c>
      <c r="P13" s="34">
        <v>24</v>
      </c>
      <c r="Q13" s="42">
        <f t="shared" si="0"/>
        <v>67</v>
      </c>
      <c r="R13" s="41">
        <f t="shared" si="1"/>
        <v>67</v>
      </c>
      <c r="S13" s="20"/>
      <c r="T13" s="41" t="str">
        <f t="shared" si="2"/>
        <v>NE</v>
      </c>
      <c r="U13" s="52"/>
      <c r="V13" s="52"/>
      <c r="W13" s="52">
        <v>200</v>
      </c>
      <c r="X13" s="52"/>
      <c r="Y13" s="54">
        <f t="shared" si="3"/>
        <v>200</v>
      </c>
      <c r="Z13" s="21"/>
      <c r="AA13" s="78">
        <f t="shared" si="4"/>
        <v>67</v>
      </c>
      <c r="AB13" s="78">
        <f t="shared" si="5"/>
        <v>112</v>
      </c>
      <c r="AC13" s="52">
        <f t="shared" si="6"/>
        <v>21</v>
      </c>
      <c r="AD13" s="52">
        <f t="shared" si="7"/>
        <v>22</v>
      </c>
      <c r="AE13" s="52">
        <f t="shared" si="8"/>
        <v>24</v>
      </c>
      <c r="AF13" s="52">
        <f t="shared" si="9"/>
        <v>24</v>
      </c>
      <c r="AG13" s="52">
        <f t="shared" si="10"/>
        <v>24</v>
      </c>
      <c r="AH13" s="52">
        <f t="shared" si="11"/>
        <v>6</v>
      </c>
      <c r="AI13" s="52">
        <f t="shared" si="12"/>
        <v>6</v>
      </c>
      <c r="AJ13" s="52">
        <f t="shared" si="13"/>
        <v>100</v>
      </c>
      <c r="AK13" s="52">
        <f t="shared" si="14"/>
        <v>100</v>
      </c>
      <c r="AL13" s="52">
        <f t="shared" si="15"/>
        <v>100</v>
      </c>
    </row>
    <row r="14" spans="1:38" ht="14.25" customHeight="1">
      <c r="A14" s="32">
        <v>11</v>
      </c>
      <c r="B14" s="17" t="s">
        <v>206</v>
      </c>
      <c r="C14" s="17" t="s">
        <v>7</v>
      </c>
      <c r="D14" s="47" t="s">
        <v>237</v>
      </c>
      <c r="E14" s="1" t="s">
        <v>16</v>
      </c>
      <c r="F14" s="17" t="s">
        <v>208</v>
      </c>
      <c r="G14" s="10">
        <v>7</v>
      </c>
      <c r="H14" s="34">
        <v>24</v>
      </c>
      <c r="I14" s="10">
        <v>7</v>
      </c>
      <c r="J14" s="34">
        <v>24</v>
      </c>
      <c r="K14" s="10">
        <v>0</v>
      </c>
      <c r="L14" s="34">
        <v>24</v>
      </c>
      <c r="M14" s="10">
        <v>0</v>
      </c>
      <c r="N14" s="34">
        <v>24</v>
      </c>
      <c r="O14" s="10">
        <v>0</v>
      </c>
      <c r="P14" s="34">
        <v>24</v>
      </c>
      <c r="Q14" s="42">
        <f t="shared" si="0"/>
        <v>72</v>
      </c>
      <c r="R14" s="41">
        <f t="shared" si="1"/>
        <v>72</v>
      </c>
      <c r="S14" s="20"/>
      <c r="T14" s="41" t="str">
        <f t="shared" si="2"/>
        <v>NE</v>
      </c>
      <c r="U14" s="52"/>
      <c r="V14" s="52"/>
      <c r="W14" s="52">
        <v>200</v>
      </c>
      <c r="X14" s="52"/>
      <c r="Y14" s="54">
        <f t="shared" si="3"/>
        <v>200</v>
      </c>
      <c r="Z14" s="21"/>
      <c r="AA14" s="78">
        <f t="shared" si="4"/>
        <v>72</v>
      </c>
      <c r="AB14" s="78">
        <f t="shared" si="5"/>
        <v>114</v>
      </c>
      <c r="AC14" s="52">
        <f t="shared" si="6"/>
        <v>24</v>
      </c>
      <c r="AD14" s="52">
        <f t="shared" si="7"/>
        <v>24</v>
      </c>
      <c r="AE14" s="52">
        <f t="shared" si="8"/>
        <v>24</v>
      </c>
      <c r="AF14" s="52">
        <f t="shared" si="9"/>
        <v>24</v>
      </c>
      <c r="AG14" s="52">
        <f t="shared" si="10"/>
        <v>24</v>
      </c>
      <c r="AH14" s="52">
        <f t="shared" si="11"/>
        <v>7</v>
      </c>
      <c r="AI14" s="52">
        <f t="shared" si="12"/>
        <v>7</v>
      </c>
      <c r="AJ14" s="52">
        <f t="shared" si="13"/>
        <v>100</v>
      </c>
      <c r="AK14" s="52">
        <f t="shared" si="14"/>
        <v>100</v>
      </c>
      <c r="AL14" s="52">
        <f t="shared" si="15"/>
        <v>100</v>
      </c>
    </row>
    <row r="15" spans="1:38" ht="14.25" customHeight="1" hidden="1">
      <c r="A15" s="32">
        <v>12</v>
      </c>
      <c r="B15" s="27" t="s">
        <v>55</v>
      </c>
      <c r="C15" s="27" t="s">
        <v>0</v>
      </c>
      <c r="D15" s="49" t="s">
        <v>154</v>
      </c>
      <c r="E15" s="29" t="s">
        <v>108</v>
      </c>
      <c r="F15" s="27" t="s">
        <v>102</v>
      </c>
      <c r="G15" s="10">
        <v>0</v>
      </c>
      <c r="H15" s="34">
        <v>24</v>
      </c>
      <c r="I15" s="10">
        <v>0</v>
      </c>
      <c r="J15" s="34">
        <v>24</v>
      </c>
      <c r="K15" s="10">
        <v>0</v>
      </c>
      <c r="L15" s="34">
        <v>24</v>
      </c>
      <c r="M15" s="10">
        <v>0</v>
      </c>
      <c r="N15" s="34">
        <v>24</v>
      </c>
      <c r="O15" s="10">
        <v>0</v>
      </c>
      <c r="P15" s="34">
        <v>24</v>
      </c>
      <c r="Q15" s="42">
        <f t="shared" si="0"/>
        <v>72</v>
      </c>
      <c r="R15" s="41">
        <f t="shared" si="1"/>
        <v>41.5</v>
      </c>
      <c r="S15" s="31"/>
      <c r="T15" s="41" t="str">
        <f t="shared" si="2"/>
        <v>ANO</v>
      </c>
      <c r="U15" s="52">
        <v>11</v>
      </c>
      <c r="V15" s="52"/>
      <c r="W15" s="52"/>
      <c r="X15" s="52"/>
      <c r="Y15" s="54">
        <f t="shared" si="3"/>
        <v>11</v>
      </c>
      <c r="AA15" s="78">
        <f t="shared" si="4"/>
        <v>72</v>
      </c>
      <c r="AB15" s="78">
        <f t="shared" si="5"/>
        <v>300</v>
      </c>
      <c r="AC15" s="52">
        <f t="shared" si="6"/>
        <v>24</v>
      </c>
      <c r="AD15" s="52">
        <f t="shared" si="7"/>
        <v>24</v>
      </c>
      <c r="AE15" s="52">
        <f t="shared" si="8"/>
        <v>24</v>
      </c>
      <c r="AF15" s="52">
        <f t="shared" si="9"/>
        <v>24</v>
      </c>
      <c r="AG15" s="52">
        <f t="shared" si="10"/>
        <v>24</v>
      </c>
      <c r="AH15" s="52">
        <f t="shared" si="11"/>
        <v>100</v>
      </c>
      <c r="AI15" s="52">
        <f t="shared" si="12"/>
        <v>100</v>
      </c>
      <c r="AJ15" s="52">
        <f t="shared" si="13"/>
        <v>100</v>
      </c>
      <c r="AK15" s="52">
        <f t="shared" si="14"/>
        <v>100</v>
      </c>
      <c r="AL15" s="52">
        <f t="shared" si="15"/>
        <v>100</v>
      </c>
    </row>
    <row r="16" spans="1:38" ht="14.25" customHeight="1" hidden="1">
      <c r="A16" s="32">
        <v>12</v>
      </c>
      <c r="B16" s="35" t="s">
        <v>166</v>
      </c>
      <c r="C16" s="35" t="s">
        <v>22</v>
      </c>
      <c r="D16" s="46" t="s">
        <v>168</v>
      </c>
      <c r="E16" s="6" t="s">
        <v>4</v>
      </c>
      <c r="F16" s="36" t="s">
        <v>169</v>
      </c>
      <c r="G16" s="10">
        <v>0</v>
      </c>
      <c r="H16" s="34">
        <v>24</v>
      </c>
      <c r="I16" s="10">
        <v>0</v>
      </c>
      <c r="J16" s="34">
        <v>24</v>
      </c>
      <c r="K16" s="10">
        <v>0</v>
      </c>
      <c r="L16" s="34">
        <v>24</v>
      </c>
      <c r="M16" s="10">
        <v>0</v>
      </c>
      <c r="N16" s="34">
        <v>24</v>
      </c>
      <c r="O16" s="10">
        <v>0</v>
      </c>
      <c r="P16" s="34">
        <v>24</v>
      </c>
      <c r="Q16" s="42">
        <f t="shared" si="0"/>
        <v>72</v>
      </c>
      <c r="R16" s="41">
        <f t="shared" si="1"/>
        <v>72</v>
      </c>
      <c r="S16" s="31"/>
      <c r="T16" s="41" t="str">
        <f t="shared" si="2"/>
        <v>NE</v>
      </c>
      <c r="U16" s="52"/>
      <c r="V16" s="52"/>
      <c r="W16" s="52">
        <v>200</v>
      </c>
      <c r="X16" s="52"/>
      <c r="Y16" s="54">
        <f t="shared" si="3"/>
        <v>200</v>
      </c>
      <c r="AA16" s="78">
        <f t="shared" si="4"/>
        <v>72</v>
      </c>
      <c r="AB16" s="78">
        <f t="shared" si="5"/>
        <v>300</v>
      </c>
      <c r="AC16" s="52">
        <f t="shared" si="6"/>
        <v>24</v>
      </c>
      <c r="AD16" s="52">
        <f t="shared" si="7"/>
        <v>24</v>
      </c>
      <c r="AE16" s="52">
        <f t="shared" si="8"/>
        <v>24</v>
      </c>
      <c r="AF16" s="52">
        <f t="shared" si="9"/>
        <v>24</v>
      </c>
      <c r="AG16" s="52">
        <f t="shared" si="10"/>
        <v>24</v>
      </c>
      <c r="AH16" s="52">
        <f t="shared" si="11"/>
        <v>100</v>
      </c>
      <c r="AI16" s="52">
        <f t="shared" si="12"/>
        <v>100</v>
      </c>
      <c r="AJ16" s="52">
        <f t="shared" si="13"/>
        <v>100</v>
      </c>
      <c r="AK16" s="52">
        <f t="shared" si="14"/>
        <v>100</v>
      </c>
      <c r="AL16" s="52">
        <f t="shared" si="15"/>
        <v>100</v>
      </c>
    </row>
    <row r="17" spans="1:38" ht="14.25" customHeight="1" hidden="1">
      <c r="A17" s="32">
        <v>13</v>
      </c>
      <c r="B17" s="18" t="s">
        <v>19</v>
      </c>
      <c r="C17" s="57" t="s">
        <v>18</v>
      </c>
      <c r="D17" s="32" t="s">
        <v>307</v>
      </c>
      <c r="E17" s="29" t="s">
        <v>308</v>
      </c>
      <c r="F17" s="37" t="s">
        <v>77</v>
      </c>
      <c r="G17" s="10">
        <v>0</v>
      </c>
      <c r="H17" s="34">
        <v>24</v>
      </c>
      <c r="I17" s="10">
        <v>0</v>
      </c>
      <c r="J17" s="34">
        <v>24</v>
      </c>
      <c r="K17" s="10">
        <v>0</v>
      </c>
      <c r="L17" s="34">
        <v>24</v>
      </c>
      <c r="M17" s="10">
        <v>0</v>
      </c>
      <c r="N17" s="34">
        <v>24</v>
      </c>
      <c r="O17" s="10">
        <v>0</v>
      </c>
      <c r="P17" s="34">
        <v>24</v>
      </c>
      <c r="Q17" s="42">
        <f t="shared" si="0"/>
        <v>72</v>
      </c>
      <c r="R17" s="41">
        <f t="shared" si="1"/>
        <v>72</v>
      </c>
      <c r="S17" s="31"/>
      <c r="T17" s="41" t="str">
        <f t="shared" si="2"/>
        <v>NE</v>
      </c>
      <c r="U17" s="39"/>
      <c r="V17" s="39"/>
      <c r="W17" s="52">
        <v>200</v>
      </c>
      <c r="X17" s="40"/>
      <c r="Y17" s="58">
        <f t="shared" si="3"/>
        <v>200</v>
      </c>
      <c r="AA17" s="78">
        <f t="shared" si="4"/>
        <v>72</v>
      </c>
      <c r="AB17" s="78">
        <f t="shared" si="5"/>
        <v>300</v>
      </c>
      <c r="AC17" s="52">
        <f t="shared" si="6"/>
        <v>24</v>
      </c>
      <c r="AD17" s="52">
        <f t="shared" si="7"/>
        <v>24</v>
      </c>
      <c r="AE17" s="52">
        <f t="shared" si="8"/>
        <v>24</v>
      </c>
      <c r="AF17" s="52">
        <f t="shared" si="9"/>
        <v>24</v>
      </c>
      <c r="AG17" s="52">
        <f t="shared" si="10"/>
        <v>24</v>
      </c>
      <c r="AH17" s="52">
        <f t="shared" si="11"/>
        <v>100</v>
      </c>
      <c r="AI17" s="52">
        <f t="shared" si="12"/>
        <v>100</v>
      </c>
      <c r="AJ17" s="52">
        <f t="shared" si="13"/>
        <v>100</v>
      </c>
      <c r="AK17" s="52">
        <f t="shared" si="14"/>
        <v>100</v>
      </c>
      <c r="AL17" s="52">
        <f t="shared" si="15"/>
        <v>100</v>
      </c>
    </row>
    <row r="18" spans="1:38" ht="14.25" customHeight="1" hidden="1">
      <c r="A18" s="32">
        <v>14</v>
      </c>
      <c r="B18" s="17" t="s">
        <v>207</v>
      </c>
      <c r="C18" s="17" t="s">
        <v>2</v>
      </c>
      <c r="D18" s="47"/>
      <c r="E18" s="6" t="s">
        <v>242</v>
      </c>
      <c r="F18" s="17" t="s">
        <v>209</v>
      </c>
      <c r="G18" s="10">
        <v>0</v>
      </c>
      <c r="H18" s="34">
        <v>24</v>
      </c>
      <c r="I18" s="10">
        <v>0</v>
      </c>
      <c r="J18" s="34">
        <v>24</v>
      </c>
      <c r="K18" s="10">
        <v>0</v>
      </c>
      <c r="L18" s="34">
        <v>24</v>
      </c>
      <c r="M18" s="10">
        <v>0</v>
      </c>
      <c r="N18" s="34">
        <v>24</v>
      </c>
      <c r="O18" s="10">
        <v>0</v>
      </c>
      <c r="P18" s="34">
        <v>24</v>
      </c>
      <c r="Q18" s="42">
        <f t="shared" si="0"/>
        <v>72</v>
      </c>
      <c r="R18" s="41">
        <f t="shared" si="1"/>
        <v>72</v>
      </c>
      <c r="S18" s="20"/>
      <c r="T18" s="41" t="str">
        <f t="shared" si="2"/>
        <v>NE</v>
      </c>
      <c r="U18" s="52"/>
      <c r="V18" s="52"/>
      <c r="W18" s="52">
        <v>200</v>
      </c>
      <c r="X18" s="52"/>
      <c r="Y18" s="54">
        <f t="shared" si="3"/>
        <v>200</v>
      </c>
      <c r="Z18" s="21"/>
      <c r="AA18" s="78">
        <f t="shared" si="4"/>
        <v>72</v>
      </c>
      <c r="AB18" s="78">
        <f t="shared" si="5"/>
        <v>300</v>
      </c>
      <c r="AC18" s="52">
        <f t="shared" si="6"/>
        <v>24</v>
      </c>
      <c r="AD18" s="52">
        <f t="shared" si="7"/>
        <v>24</v>
      </c>
      <c r="AE18" s="52">
        <f t="shared" si="8"/>
        <v>24</v>
      </c>
      <c r="AF18" s="52">
        <f t="shared" si="9"/>
        <v>24</v>
      </c>
      <c r="AG18" s="52">
        <f t="shared" si="10"/>
        <v>24</v>
      </c>
      <c r="AH18" s="52">
        <f t="shared" si="11"/>
        <v>100</v>
      </c>
      <c r="AI18" s="52">
        <f t="shared" si="12"/>
        <v>100</v>
      </c>
      <c r="AJ18" s="52">
        <f t="shared" si="13"/>
        <v>100</v>
      </c>
      <c r="AK18" s="52">
        <f t="shared" si="14"/>
        <v>100</v>
      </c>
      <c r="AL18" s="52">
        <f t="shared" si="15"/>
        <v>100</v>
      </c>
    </row>
    <row r="19" spans="1:38" ht="14.25" customHeight="1" hidden="1">
      <c r="A19" s="32">
        <v>15</v>
      </c>
      <c r="B19" s="3" t="s">
        <v>21</v>
      </c>
      <c r="C19" s="3" t="s">
        <v>139</v>
      </c>
      <c r="D19" s="47" t="s">
        <v>152</v>
      </c>
      <c r="E19" s="29" t="s">
        <v>108</v>
      </c>
      <c r="F19" s="9" t="s">
        <v>77</v>
      </c>
      <c r="G19" s="10">
        <v>0</v>
      </c>
      <c r="H19" s="34">
        <v>24</v>
      </c>
      <c r="I19" s="10">
        <v>0</v>
      </c>
      <c r="J19" s="34">
        <v>24</v>
      </c>
      <c r="K19" s="10">
        <v>0</v>
      </c>
      <c r="L19" s="34">
        <v>24</v>
      </c>
      <c r="M19" s="10">
        <v>0</v>
      </c>
      <c r="N19" s="34">
        <v>24</v>
      </c>
      <c r="O19" s="10">
        <v>0</v>
      </c>
      <c r="P19" s="34">
        <v>24</v>
      </c>
      <c r="Q19" s="42">
        <f t="shared" si="0"/>
        <v>72</v>
      </c>
      <c r="R19" s="41">
        <f t="shared" si="1"/>
        <v>72</v>
      </c>
      <c r="S19" s="31"/>
      <c r="T19" s="41" t="str">
        <f t="shared" si="2"/>
        <v>NE</v>
      </c>
      <c r="U19" s="52"/>
      <c r="V19" s="52"/>
      <c r="W19" s="52">
        <v>200</v>
      </c>
      <c r="X19" s="52"/>
      <c r="Y19" s="54">
        <f t="shared" si="3"/>
        <v>200</v>
      </c>
      <c r="AA19" s="78">
        <f t="shared" si="4"/>
        <v>72</v>
      </c>
      <c r="AB19" s="78">
        <f t="shared" si="5"/>
        <v>300</v>
      </c>
      <c r="AC19" s="52">
        <f t="shared" si="6"/>
        <v>24</v>
      </c>
      <c r="AD19" s="52">
        <f t="shared" si="7"/>
        <v>24</v>
      </c>
      <c r="AE19" s="52">
        <f t="shared" si="8"/>
        <v>24</v>
      </c>
      <c r="AF19" s="52">
        <f t="shared" si="9"/>
        <v>24</v>
      </c>
      <c r="AG19" s="52">
        <f t="shared" si="10"/>
        <v>24</v>
      </c>
      <c r="AH19" s="52">
        <f t="shared" si="11"/>
        <v>100</v>
      </c>
      <c r="AI19" s="52">
        <f t="shared" si="12"/>
        <v>100</v>
      </c>
      <c r="AJ19" s="52">
        <f t="shared" si="13"/>
        <v>100</v>
      </c>
      <c r="AK19" s="52">
        <f t="shared" si="14"/>
        <v>100</v>
      </c>
      <c r="AL19" s="52">
        <f t="shared" si="15"/>
        <v>100</v>
      </c>
    </row>
    <row r="21" spans="1:38" ht="14.25" customHeight="1">
      <c r="A21" s="82"/>
      <c r="B21" s="99"/>
      <c r="C21" s="99"/>
      <c r="D21" s="100"/>
      <c r="E21" s="101"/>
      <c r="F21" s="99"/>
      <c r="G21" s="83"/>
      <c r="H21" s="84"/>
      <c r="I21" s="83"/>
      <c r="J21" s="84"/>
      <c r="K21" s="83"/>
      <c r="L21" s="84"/>
      <c r="M21" s="83"/>
      <c r="N21" s="84"/>
      <c r="O21" s="83"/>
      <c r="P21" s="84"/>
      <c r="Q21" s="85"/>
      <c r="R21" s="86"/>
      <c r="S21" s="20"/>
      <c r="T21" s="86"/>
      <c r="U21" s="87"/>
      <c r="V21" s="87"/>
      <c r="W21" s="87"/>
      <c r="X21" s="87"/>
      <c r="Y21" s="102"/>
      <c r="Z21" s="21"/>
      <c r="AA21" s="89"/>
      <c r="AB21" s="89"/>
      <c r="AC21" s="87"/>
      <c r="AD21" s="87"/>
      <c r="AE21" s="87"/>
      <c r="AF21" s="87"/>
      <c r="AG21" s="87"/>
      <c r="AH21" s="87"/>
      <c r="AI21" s="87"/>
      <c r="AJ21" s="87"/>
      <c r="AK21" s="87"/>
      <c r="AL21" s="87"/>
    </row>
    <row r="22" ht="14.25" customHeight="1">
      <c r="B22" s="7" t="s">
        <v>219</v>
      </c>
    </row>
    <row r="23" ht="14.25" customHeight="1">
      <c r="B23" s="7" t="s">
        <v>220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</sheetData>
  <mergeCells count="9">
    <mergeCell ref="AH2:AL2"/>
    <mergeCell ref="T2:Y2"/>
    <mergeCell ref="G3:H3"/>
    <mergeCell ref="I3:J3"/>
    <mergeCell ref="K3:L3"/>
    <mergeCell ref="M3:N3"/>
    <mergeCell ref="O3:P3"/>
    <mergeCell ref="AA2:AB2"/>
    <mergeCell ref="AC2:AG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3" width="12.00390625" style="7" customWidth="1"/>
    <col min="4" max="4" width="8.140625" style="5" bestFit="1" customWidth="1"/>
    <col min="5" max="5" width="27.28125" style="7" customWidth="1"/>
    <col min="6" max="6" width="13.00390625" style="7" customWidth="1"/>
    <col min="7" max="7" width="3.7109375" style="5" customWidth="1"/>
    <col min="8" max="8" width="6.28125" style="5" customWidth="1"/>
    <col min="9" max="9" width="3.7109375" style="5" customWidth="1"/>
    <col min="10" max="10" width="6.28125" style="12" customWidth="1"/>
    <col min="11" max="11" width="3.7109375" style="5" customWidth="1"/>
    <col min="12" max="12" width="6.28125" style="12" customWidth="1"/>
    <col min="13" max="13" width="3.7109375" style="5" customWidth="1"/>
    <col min="14" max="14" width="6.28125" style="12" customWidth="1"/>
    <col min="15" max="15" width="3.7109375" style="5" customWidth="1"/>
    <col min="16" max="16" width="6.28125" style="12" customWidth="1"/>
    <col min="17" max="17" width="6.28125" style="76" customWidth="1"/>
    <col min="18" max="18" width="6.28125" style="79" customWidth="1"/>
    <col min="19" max="19" width="0" style="0" hidden="1" customWidth="1"/>
    <col min="20" max="20" width="6.28125" style="77" hidden="1" customWidth="1"/>
    <col min="21" max="25" width="6.28125" style="0" hidden="1" customWidth="1"/>
    <col min="26" max="26" width="0" style="0" hidden="1" customWidth="1"/>
    <col min="27" max="27" width="8.140625" style="77" hidden="1" customWidth="1"/>
    <col min="28" max="28" width="6.8515625" style="79" hidden="1" customWidth="1"/>
    <col min="29" max="33" width="6.28125" style="0" hidden="1" customWidth="1"/>
    <col min="34" max="38" width="4.7109375" style="5" hidden="1" customWidth="1"/>
  </cols>
  <sheetData>
    <row r="1" spans="2:6" ht="23.25">
      <c r="B1" s="13" t="s">
        <v>241</v>
      </c>
      <c r="F1" s="26" t="s">
        <v>245</v>
      </c>
    </row>
    <row r="2" spans="20:38" ht="12.75">
      <c r="T2" s="133" t="s">
        <v>117</v>
      </c>
      <c r="U2" s="133"/>
      <c r="V2" s="133"/>
      <c r="W2" s="133"/>
      <c r="X2" s="133"/>
      <c r="Y2" s="133"/>
      <c r="AA2" s="136" t="s">
        <v>210</v>
      </c>
      <c r="AB2" s="137"/>
      <c r="AC2" s="136" t="s">
        <v>211</v>
      </c>
      <c r="AD2" s="138"/>
      <c r="AE2" s="138"/>
      <c r="AF2" s="138"/>
      <c r="AG2" s="137"/>
      <c r="AH2" s="133" t="s">
        <v>180</v>
      </c>
      <c r="AI2" s="133"/>
      <c r="AJ2" s="133"/>
      <c r="AK2" s="133"/>
      <c r="AL2" s="133"/>
    </row>
    <row r="3" spans="1:38" s="53" customFormat="1" ht="33.75" customHeight="1">
      <c r="A3" s="22" t="s">
        <v>15</v>
      </c>
      <c r="B3" s="22" t="s">
        <v>11</v>
      </c>
      <c r="C3" s="22" t="s">
        <v>12</v>
      </c>
      <c r="D3" s="22" t="s">
        <v>151</v>
      </c>
      <c r="E3" s="22" t="s">
        <v>13</v>
      </c>
      <c r="F3" s="22" t="s">
        <v>14</v>
      </c>
      <c r="G3" s="139" t="s">
        <v>178</v>
      </c>
      <c r="H3" s="139"/>
      <c r="I3" s="139" t="s">
        <v>276</v>
      </c>
      <c r="J3" s="139"/>
      <c r="K3" s="134" t="s">
        <v>277</v>
      </c>
      <c r="L3" s="135"/>
      <c r="M3" s="134" t="s">
        <v>278</v>
      </c>
      <c r="N3" s="135"/>
      <c r="O3" s="134" t="s">
        <v>279</v>
      </c>
      <c r="P3" s="135"/>
      <c r="Q3" s="23" t="s">
        <v>9</v>
      </c>
      <c r="R3" s="23" t="s">
        <v>10</v>
      </c>
      <c r="T3" s="23" t="s">
        <v>116</v>
      </c>
      <c r="U3" s="23" t="s">
        <v>263</v>
      </c>
      <c r="V3" s="23" t="s">
        <v>105</v>
      </c>
      <c r="W3" s="23" t="s">
        <v>106</v>
      </c>
      <c r="X3" s="23" t="s">
        <v>107</v>
      </c>
      <c r="Y3" s="23" t="s">
        <v>109</v>
      </c>
      <c r="AA3" s="22" t="s">
        <v>212</v>
      </c>
      <c r="AB3" s="22" t="s">
        <v>213</v>
      </c>
      <c r="AC3" s="22" t="s">
        <v>214</v>
      </c>
      <c r="AD3" s="22" t="s">
        <v>215</v>
      </c>
      <c r="AE3" s="22" t="s">
        <v>216</v>
      </c>
      <c r="AF3" s="22" t="s">
        <v>217</v>
      </c>
      <c r="AG3" s="22" t="s">
        <v>218</v>
      </c>
      <c r="AH3" s="22" t="s">
        <v>214</v>
      </c>
      <c r="AI3" s="22" t="s">
        <v>215</v>
      </c>
      <c r="AJ3" s="22" t="s">
        <v>216</v>
      </c>
      <c r="AK3" s="22" t="s">
        <v>217</v>
      </c>
      <c r="AL3" s="22" t="s">
        <v>218</v>
      </c>
    </row>
    <row r="4" spans="1:38" s="30" customFormat="1" ht="14.25" customHeight="1">
      <c r="A4" s="105">
        <v>1</v>
      </c>
      <c r="B4" s="127" t="s">
        <v>270</v>
      </c>
      <c r="C4" s="127" t="s">
        <v>27</v>
      </c>
      <c r="D4" s="128" t="s">
        <v>296</v>
      </c>
      <c r="E4" s="106" t="s">
        <v>16</v>
      </c>
      <c r="F4" s="122" t="s">
        <v>273</v>
      </c>
      <c r="G4" s="107">
        <v>11</v>
      </c>
      <c r="H4" s="116">
        <v>20</v>
      </c>
      <c r="I4" s="107">
        <v>9</v>
      </c>
      <c r="J4" s="116">
        <v>17</v>
      </c>
      <c r="K4" s="107">
        <v>2</v>
      </c>
      <c r="L4" s="116">
        <v>3</v>
      </c>
      <c r="M4" s="107">
        <v>1</v>
      </c>
      <c r="N4" s="116">
        <v>3</v>
      </c>
      <c r="O4" s="107">
        <v>3</v>
      </c>
      <c r="P4" s="116">
        <v>6</v>
      </c>
      <c r="Q4" s="42">
        <f aca="true" t="shared" si="0" ref="Q4:Q41">AA4</f>
        <v>12</v>
      </c>
      <c r="R4" s="41">
        <f aca="true" t="shared" si="1" ref="R4:R41">IF(T4="ANO",AVERAGE(Q4,U4,V4,W4,X4),Q4)</f>
        <v>9.5</v>
      </c>
      <c r="S4" s="31"/>
      <c r="T4" s="41" t="str">
        <f aca="true" t="shared" si="2" ref="T4:T41">IF(AVERAGE(U4:X4)&lt;Q4,"ANO","NE")</f>
        <v>ANO</v>
      </c>
      <c r="U4" s="109"/>
      <c r="V4" s="109"/>
      <c r="W4" s="109"/>
      <c r="X4" s="109">
        <v>7</v>
      </c>
      <c r="Y4" s="41">
        <f aca="true" t="shared" si="3" ref="Y4:Y41">AVERAGE(U4:X4)</f>
        <v>7</v>
      </c>
      <c r="AA4" s="78">
        <f aca="true" t="shared" si="4" ref="AA4:AA41">SMALL(AC4:AG4,1)+SMALL(AC4:AG4,2)+SMALL(AC4:AG4,3)</f>
        <v>12</v>
      </c>
      <c r="AB4" s="78">
        <f aca="true" t="shared" si="5" ref="AB4:AB41">SMALL(AH4:AL4,1)+SMALL(AH4:AL4,2)+SMALL(AH4:AL4,3)</f>
        <v>6</v>
      </c>
      <c r="AC4" s="109">
        <f aca="true" t="shared" si="6" ref="AC4:AC41">IF(H4=0,200,H4)</f>
        <v>20</v>
      </c>
      <c r="AD4" s="109">
        <f aca="true" t="shared" si="7" ref="AD4:AD41">IF(J4=0,200,J4)</f>
        <v>17</v>
      </c>
      <c r="AE4" s="109">
        <f aca="true" t="shared" si="8" ref="AE4:AE41">IF(L4=0,200,L4)</f>
        <v>3</v>
      </c>
      <c r="AF4" s="109">
        <f aca="true" t="shared" si="9" ref="AF4:AF41">IF(N4=0,200,N4)</f>
        <v>3</v>
      </c>
      <c r="AG4" s="109">
        <f aca="true" t="shared" si="10" ref="AG4:AG41">IF(P4=0,200,P4)</f>
        <v>6</v>
      </c>
      <c r="AH4" s="109">
        <f aca="true" t="shared" si="11" ref="AH4:AH41">IF(G4=0,100,G4)</f>
        <v>11</v>
      </c>
      <c r="AI4" s="109">
        <f aca="true" t="shared" si="12" ref="AI4:AI41">IF(I4=0,100,I4)</f>
        <v>9</v>
      </c>
      <c r="AJ4" s="109">
        <f aca="true" t="shared" si="13" ref="AJ4:AJ41">IF(K4=0,100,K4)</f>
        <v>2</v>
      </c>
      <c r="AK4" s="109">
        <f aca="true" t="shared" si="14" ref="AK4:AK41">IF(M4=0,100,M4)</f>
        <v>1</v>
      </c>
      <c r="AL4" s="109">
        <f aca="true" t="shared" si="15" ref="AL4:AL41">IF(O4=0,100,O4)</f>
        <v>3</v>
      </c>
    </row>
    <row r="5" spans="1:38" s="30" customFormat="1" ht="14.25" customHeight="1">
      <c r="A5" s="105">
        <v>2</v>
      </c>
      <c r="B5" s="123" t="s">
        <v>221</v>
      </c>
      <c r="C5" s="124" t="s">
        <v>18</v>
      </c>
      <c r="D5" s="105" t="s">
        <v>307</v>
      </c>
      <c r="E5" s="110" t="s">
        <v>308</v>
      </c>
      <c r="F5" s="111" t="s">
        <v>54</v>
      </c>
      <c r="G5" s="107">
        <v>0</v>
      </c>
      <c r="H5" s="116">
        <v>36</v>
      </c>
      <c r="I5" s="107">
        <v>0</v>
      </c>
      <c r="J5" s="116">
        <v>36</v>
      </c>
      <c r="K5" s="107">
        <v>3</v>
      </c>
      <c r="L5" s="116">
        <v>4</v>
      </c>
      <c r="M5" s="107">
        <v>2</v>
      </c>
      <c r="N5" s="116">
        <v>3</v>
      </c>
      <c r="O5" s="107">
        <v>6</v>
      </c>
      <c r="P5" s="116">
        <v>10</v>
      </c>
      <c r="Q5" s="42">
        <f t="shared" si="0"/>
        <v>17</v>
      </c>
      <c r="R5" s="41">
        <f t="shared" si="1"/>
        <v>11.5</v>
      </c>
      <c r="T5" s="41" t="str">
        <f t="shared" si="2"/>
        <v>ANO</v>
      </c>
      <c r="U5" s="108"/>
      <c r="V5" s="108"/>
      <c r="W5" s="109"/>
      <c r="X5" s="109">
        <v>6</v>
      </c>
      <c r="Y5" s="41">
        <f t="shared" si="3"/>
        <v>6</v>
      </c>
      <c r="AA5" s="78">
        <f t="shared" si="4"/>
        <v>17</v>
      </c>
      <c r="AB5" s="78">
        <f t="shared" si="5"/>
        <v>11</v>
      </c>
      <c r="AC5" s="109">
        <f t="shared" si="6"/>
        <v>36</v>
      </c>
      <c r="AD5" s="109">
        <f t="shared" si="7"/>
        <v>36</v>
      </c>
      <c r="AE5" s="109">
        <f t="shared" si="8"/>
        <v>4</v>
      </c>
      <c r="AF5" s="109">
        <f t="shared" si="9"/>
        <v>3</v>
      </c>
      <c r="AG5" s="109">
        <f t="shared" si="10"/>
        <v>10</v>
      </c>
      <c r="AH5" s="109">
        <f t="shared" si="11"/>
        <v>100</v>
      </c>
      <c r="AI5" s="109">
        <f t="shared" si="12"/>
        <v>100</v>
      </c>
      <c r="AJ5" s="109">
        <f t="shared" si="13"/>
        <v>3</v>
      </c>
      <c r="AK5" s="109">
        <f t="shared" si="14"/>
        <v>2</v>
      </c>
      <c r="AL5" s="109">
        <f t="shared" si="15"/>
        <v>6</v>
      </c>
    </row>
    <row r="6" spans="1:38" s="30" customFormat="1" ht="14.25" customHeight="1">
      <c r="A6" s="105">
        <v>3</v>
      </c>
      <c r="B6" s="117" t="s">
        <v>55</v>
      </c>
      <c r="C6" s="117" t="s">
        <v>0</v>
      </c>
      <c r="D6" s="113" t="s">
        <v>154</v>
      </c>
      <c r="E6" s="117" t="s">
        <v>20</v>
      </c>
      <c r="F6" s="117" t="s">
        <v>58</v>
      </c>
      <c r="G6" s="107">
        <v>5</v>
      </c>
      <c r="H6" s="116">
        <v>7</v>
      </c>
      <c r="I6" s="107">
        <v>4</v>
      </c>
      <c r="J6" s="116">
        <v>7</v>
      </c>
      <c r="K6" s="107">
        <v>0</v>
      </c>
      <c r="L6" s="116">
        <v>36</v>
      </c>
      <c r="M6" s="107">
        <v>0</v>
      </c>
      <c r="N6" s="116">
        <v>36</v>
      </c>
      <c r="O6" s="107">
        <v>2</v>
      </c>
      <c r="P6" s="116">
        <v>4</v>
      </c>
      <c r="Q6" s="42">
        <f t="shared" si="0"/>
        <v>18</v>
      </c>
      <c r="R6" s="41">
        <f t="shared" si="1"/>
        <v>10.5</v>
      </c>
      <c r="S6" s="31"/>
      <c r="T6" s="41" t="str">
        <f t="shared" si="2"/>
        <v>ANO</v>
      </c>
      <c r="U6" s="109">
        <v>9</v>
      </c>
      <c r="V6" s="109">
        <v>11</v>
      </c>
      <c r="W6" s="109"/>
      <c r="X6" s="109">
        <v>4</v>
      </c>
      <c r="Y6" s="41">
        <f t="shared" si="3"/>
        <v>8</v>
      </c>
      <c r="AA6" s="78">
        <f t="shared" si="4"/>
        <v>18</v>
      </c>
      <c r="AB6" s="78">
        <f t="shared" si="5"/>
        <v>11</v>
      </c>
      <c r="AC6" s="109">
        <f t="shared" si="6"/>
        <v>7</v>
      </c>
      <c r="AD6" s="109">
        <f t="shared" si="7"/>
        <v>7</v>
      </c>
      <c r="AE6" s="109">
        <f t="shared" si="8"/>
        <v>36</v>
      </c>
      <c r="AF6" s="109">
        <f t="shared" si="9"/>
        <v>36</v>
      </c>
      <c r="AG6" s="109">
        <f t="shared" si="10"/>
        <v>4</v>
      </c>
      <c r="AH6" s="109">
        <f t="shared" si="11"/>
        <v>5</v>
      </c>
      <c r="AI6" s="109">
        <f t="shared" si="12"/>
        <v>4</v>
      </c>
      <c r="AJ6" s="109">
        <f t="shared" si="13"/>
        <v>100</v>
      </c>
      <c r="AK6" s="109">
        <f t="shared" si="14"/>
        <v>100</v>
      </c>
      <c r="AL6" s="109">
        <f t="shared" si="15"/>
        <v>2</v>
      </c>
    </row>
    <row r="7" spans="1:38" ht="14.25" customHeight="1">
      <c r="A7" s="32">
        <v>4</v>
      </c>
      <c r="B7" s="44" t="s">
        <v>21</v>
      </c>
      <c r="C7" s="44" t="s">
        <v>181</v>
      </c>
      <c r="D7" s="47" t="s">
        <v>152</v>
      </c>
      <c r="E7" s="1" t="s">
        <v>20</v>
      </c>
      <c r="F7" s="44" t="s">
        <v>164</v>
      </c>
      <c r="G7" s="10">
        <v>0</v>
      </c>
      <c r="H7" s="34">
        <v>36</v>
      </c>
      <c r="I7" s="10">
        <v>0</v>
      </c>
      <c r="J7" s="34">
        <v>36</v>
      </c>
      <c r="K7" s="10">
        <v>1</v>
      </c>
      <c r="L7" s="34">
        <v>2</v>
      </c>
      <c r="M7" s="10">
        <v>3</v>
      </c>
      <c r="N7" s="34">
        <v>4</v>
      </c>
      <c r="O7" s="10">
        <v>8</v>
      </c>
      <c r="P7" s="34">
        <v>16</v>
      </c>
      <c r="Q7" s="42">
        <f t="shared" si="0"/>
        <v>22</v>
      </c>
      <c r="R7" s="41">
        <f t="shared" si="1"/>
        <v>14.666666666666666</v>
      </c>
      <c r="T7" s="41" t="str">
        <f t="shared" si="2"/>
        <v>ANO</v>
      </c>
      <c r="U7" s="52">
        <v>6</v>
      </c>
      <c r="V7" s="52"/>
      <c r="W7" s="52"/>
      <c r="X7" s="52">
        <v>16</v>
      </c>
      <c r="Y7" s="38">
        <f t="shared" si="3"/>
        <v>11</v>
      </c>
      <c r="AA7" s="78">
        <f t="shared" si="4"/>
        <v>22</v>
      </c>
      <c r="AB7" s="78">
        <f t="shared" si="5"/>
        <v>12</v>
      </c>
      <c r="AC7" s="52">
        <f t="shared" si="6"/>
        <v>36</v>
      </c>
      <c r="AD7" s="52">
        <f t="shared" si="7"/>
        <v>36</v>
      </c>
      <c r="AE7" s="52">
        <f t="shared" si="8"/>
        <v>2</v>
      </c>
      <c r="AF7" s="52">
        <f t="shared" si="9"/>
        <v>4</v>
      </c>
      <c r="AG7" s="52">
        <f t="shared" si="10"/>
        <v>16</v>
      </c>
      <c r="AH7" s="52">
        <f t="shared" si="11"/>
        <v>100</v>
      </c>
      <c r="AI7" s="52">
        <f t="shared" si="12"/>
        <v>100</v>
      </c>
      <c r="AJ7" s="52">
        <f t="shared" si="13"/>
        <v>1</v>
      </c>
      <c r="AK7" s="52">
        <f t="shared" si="14"/>
        <v>3</v>
      </c>
      <c r="AL7" s="52">
        <f t="shared" si="15"/>
        <v>8</v>
      </c>
    </row>
    <row r="8" spans="1:38" ht="14.25" customHeight="1">
      <c r="A8" s="32">
        <v>5</v>
      </c>
      <c r="B8" s="17" t="s">
        <v>60</v>
      </c>
      <c r="C8" s="17" t="s">
        <v>32</v>
      </c>
      <c r="D8" s="24" t="s">
        <v>224</v>
      </c>
      <c r="E8" s="1" t="s">
        <v>78</v>
      </c>
      <c r="F8" s="17" t="s">
        <v>266</v>
      </c>
      <c r="G8" s="10">
        <v>10</v>
      </c>
      <c r="H8" s="34">
        <v>20</v>
      </c>
      <c r="I8" s="10">
        <v>8</v>
      </c>
      <c r="J8" s="34">
        <v>16</v>
      </c>
      <c r="K8" s="10">
        <v>5</v>
      </c>
      <c r="L8" s="34">
        <v>9</v>
      </c>
      <c r="M8" s="10">
        <v>4</v>
      </c>
      <c r="N8" s="34">
        <v>6</v>
      </c>
      <c r="O8" s="10">
        <v>4</v>
      </c>
      <c r="P8" s="34">
        <v>7</v>
      </c>
      <c r="Q8" s="42">
        <f t="shared" si="0"/>
        <v>22</v>
      </c>
      <c r="R8" s="41">
        <f t="shared" si="1"/>
        <v>22</v>
      </c>
      <c r="S8" s="31"/>
      <c r="T8" s="41" t="str">
        <f t="shared" si="2"/>
        <v>NE</v>
      </c>
      <c r="U8" s="39"/>
      <c r="V8" s="39"/>
      <c r="W8" s="52">
        <v>200</v>
      </c>
      <c r="X8" s="40"/>
      <c r="Y8" s="38">
        <f t="shared" si="3"/>
        <v>200</v>
      </c>
      <c r="AA8" s="78">
        <f t="shared" si="4"/>
        <v>22</v>
      </c>
      <c r="AB8" s="78">
        <f t="shared" si="5"/>
        <v>13</v>
      </c>
      <c r="AC8" s="52">
        <f t="shared" si="6"/>
        <v>20</v>
      </c>
      <c r="AD8" s="52">
        <f t="shared" si="7"/>
        <v>16</v>
      </c>
      <c r="AE8" s="52">
        <f t="shared" si="8"/>
        <v>9</v>
      </c>
      <c r="AF8" s="52">
        <f t="shared" si="9"/>
        <v>6</v>
      </c>
      <c r="AG8" s="52">
        <f t="shared" si="10"/>
        <v>7</v>
      </c>
      <c r="AH8" s="52">
        <f t="shared" si="11"/>
        <v>10</v>
      </c>
      <c r="AI8" s="52">
        <f t="shared" si="12"/>
        <v>8</v>
      </c>
      <c r="AJ8" s="52">
        <f t="shared" si="13"/>
        <v>5</v>
      </c>
      <c r="AK8" s="52">
        <f t="shared" si="14"/>
        <v>4</v>
      </c>
      <c r="AL8" s="52">
        <f t="shared" si="15"/>
        <v>4</v>
      </c>
    </row>
    <row r="9" spans="1:38" ht="14.25" customHeight="1">
      <c r="A9" s="32">
        <v>6</v>
      </c>
      <c r="B9" s="27" t="s">
        <v>56</v>
      </c>
      <c r="C9" s="27" t="s">
        <v>57</v>
      </c>
      <c r="D9" s="49" t="s">
        <v>243</v>
      </c>
      <c r="E9" s="73" t="s">
        <v>223</v>
      </c>
      <c r="F9" s="27" t="s">
        <v>59</v>
      </c>
      <c r="G9" s="10">
        <v>3</v>
      </c>
      <c r="H9" s="34">
        <v>6</v>
      </c>
      <c r="I9" s="10">
        <v>10</v>
      </c>
      <c r="J9" s="34">
        <v>17</v>
      </c>
      <c r="K9" s="10">
        <v>0</v>
      </c>
      <c r="L9" s="34">
        <v>36</v>
      </c>
      <c r="M9" s="10">
        <v>0</v>
      </c>
      <c r="N9" s="34">
        <v>36</v>
      </c>
      <c r="O9" s="10">
        <v>1</v>
      </c>
      <c r="P9" s="34">
        <v>2</v>
      </c>
      <c r="Q9" s="42">
        <f t="shared" si="0"/>
        <v>25</v>
      </c>
      <c r="R9" s="41">
        <f t="shared" si="1"/>
        <v>11.25</v>
      </c>
      <c r="S9" s="19"/>
      <c r="T9" s="41" t="str">
        <f t="shared" si="2"/>
        <v>ANO</v>
      </c>
      <c r="U9" s="72">
        <v>12</v>
      </c>
      <c r="V9" s="72">
        <v>6</v>
      </c>
      <c r="W9" s="52"/>
      <c r="X9" s="72">
        <v>2</v>
      </c>
      <c r="Y9" s="38">
        <f t="shared" si="3"/>
        <v>6.666666666666667</v>
      </c>
      <c r="Z9" s="25"/>
      <c r="AA9" s="78">
        <f t="shared" si="4"/>
        <v>25</v>
      </c>
      <c r="AB9" s="78">
        <f t="shared" si="5"/>
        <v>14</v>
      </c>
      <c r="AC9" s="72">
        <f t="shared" si="6"/>
        <v>6</v>
      </c>
      <c r="AD9" s="72">
        <f t="shared" si="7"/>
        <v>17</v>
      </c>
      <c r="AE9" s="72">
        <f t="shared" si="8"/>
        <v>36</v>
      </c>
      <c r="AF9" s="72">
        <f t="shared" si="9"/>
        <v>36</v>
      </c>
      <c r="AG9" s="72">
        <f t="shared" si="10"/>
        <v>2</v>
      </c>
      <c r="AH9" s="72">
        <f t="shared" si="11"/>
        <v>3</v>
      </c>
      <c r="AI9" s="72">
        <f t="shared" si="12"/>
        <v>10</v>
      </c>
      <c r="AJ9" s="72">
        <f t="shared" si="13"/>
        <v>100</v>
      </c>
      <c r="AK9" s="72">
        <f t="shared" si="14"/>
        <v>100</v>
      </c>
      <c r="AL9" s="72">
        <f t="shared" si="15"/>
        <v>1</v>
      </c>
    </row>
    <row r="10" spans="1:38" ht="14.25" customHeight="1">
      <c r="A10" s="32">
        <v>7</v>
      </c>
      <c r="B10" s="27" t="s">
        <v>194</v>
      </c>
      <c r="C10" s="27" t="s">
        <v>6</v>
      </c>
      <c r="D10" s="8" t="s">
        <v>236</v>
      </c>
      <c r="E10" s="6" t="s">
        <v>4</v>
      </c>
      <c r="F10" s="27" t="s">
        <v>203</v>
      </c>
      <c r="G10" s="10">
        <v>12</v>
      </c>
      <c r="H10" s="34">
        <v>23</v>
      </c>
      <c r="I10" s="10">
        <v>11</v>
      </c>
      <c r="J10" s="34">
        <v>18</v>
      </c>
      <c r="K10" s="10">
        <v>4</v>
      </c>
      <c r="L10" s="34">
        <v>7</v>
      </c>
      <c r="M10" s="10">
        <v>5</v>
      </c>
      <c r="N10" s="34">
        <v>9</v>
      </c>
      <c r="O10" s="10">
        <v>0</v>
      </c>
      <c r="P10" s="34">
        <v>36</v>
      </c>
      <c r="Q10" s="42">
        <f t="shared" si="0"/>
        <v>34</v>
      </c>
      <c r="R10" s="41">
        <f t="shared" si="1"/>
        <v>34</v>
      </c>
      <c r="S10" s="20"/>
      <c r="T10" s="41" t="str">
        <f t="shared" si="2"/>
        <v>NE</v>
      </c>
      <c r="U10" s="52"/>
      <c r="V10" s="52"/>
      <c r="W10" s="52">
        <v>200</v>
      </c>
      <c r="X10" s="52"/>
      <c r="Y10" s="38">
        <f t="shared" si="3"/>
        <v>200</v>
      </c>
      <c r="Z10" s="21"/>
      <c r="AA10" s="78">
        <f t="shared" si="4"/>
        <v>34</v>
      </c>
      <c r="AB10" s="78">
        <f t="shared" si="5"/>
        <v>20</v>
      </c>
      <c r="AC10" s="52">
        <f t="shared" si="6"/>
        <v>23</v>
      </c>
      <c r="AD10" s="52">
        <f t="shared" si="7"/>
        <v>18</v>
      </c>
      <c r="AE10" s="52">
        <f t="shared" si="8"/>
        <v>7</v>
      </c>
      <c r="AF10" s="52">
        <f t="shared" si="9"/>
        <v>9</v>
      </c>
      <c r="AG10" s="52">
        <f t="shared" si="10"/>
        <v>36</v>
      </c>
      <c r="AH10" s="52">
        <f t="shared" si="11"/>
        <v>12</v>
      </c>
      <c r="AI10" s="52">
        <f t="shared" si="12"/>
        <v>11</v>
      </c>
      <c r="AJ10" s="52">
        <f t="shared" si="13"/>
        <v>4</v>
      </c>
      <c r="AK10" s="52">
        <f t="shared" si="14"/>
        <v>5</v>
      </c>
      <c r="AL10" s="52">
        <f t="shared" si="15"/>
        <v>100</v>
      </c>
    </row>
    <row r="11" spans="1:38" ht="14.25" customHeight="1">
      <c r="A11" s="32">
        <v>8</v>
      </c>
      <c r="B11" s="27" t="s">
        <v>186</v>
      </c>
      <c r="C11" s="27" t="s">
        <v>187</v>
      </c>
      <c r="D11" s="8" t="s">
        <v>196</v>
      </c>
      <c r="E11" s="29" t="s">
        <v>196</v>
      </c>
      <c r="F11" s="27" t="s">
        <v>197</v>
      </c>
      <c r="G11" s="10">
        <v>1</v>
      </c>
      <c r="H11" s="34">
        <v>2</v>
      </c>
      <c r="I11" s="10">
        <v>1</v>
      </c>
      <c r="J11" s="34">
        <v>2</v>
      </c>
      <c r="K11" s="10">
        <v>0</v>
      </c>
      <c r="L11" s="34">
        <v>36</v>
      </c>
      <c r="M11" s="10">
        <v>0</v>
      </c>
      <c r="N11" s="34">
        <v>36</v>
      </c>
      <c r="O11" s="10">
        <v>0</v>
      </c>
      <c r="P11" s="34">
        <v>36</v>
      </c>
      <c r="Q11" s="42">
        <f t="shared" si="0"/>
        <v>40</v>
      </c>
      <c r="R11" s="41">
        <f t="shared" si="1"/>
        <v>40</v>
      </c>
      <c r="S11" s="20"/>
      <c r="T11" s="41" t="str">
        <f t="shared" si="2"/>
        <v>NE</v>
      </c>
      <c r="U11" s="52"/>
      <c r="V11" s="52"/>
      <c r="W11" s="52">
        <v>200</v>
      </c>
      <c r="X11" s="52"/>
      <c r="Y11" s="38">
        <f t="shared" si="3"/>
        <v>200</v>
      </c>
      <c r="Z11" s="21"/>
      <c r="AA11" s="78">
        <f t="shared" si="4"/>
        <v>40</v>
      </c>
      <c r="AB11" s="78">
        <f t="shared" si="5"/>
        <v>102</v>
      </c>
      <c r="AC11" s="52">
        <f t="shared" si="6"/>
        <v>2</v>
      </c>
      <c r="AD11" s="52">
        <f t="shared" si="7"/>
        <v>2</v>
      </c>
      <c r="AE11" s="52">
        <f t="shared" si="8"/>
        <v>36</v>
      </c>
      <c r="AF11" s="52">
        <f t="shared" si="9"/>
        <v>36</v>
      </c>
      <c r="AG11" s="52">
        <f t="shared" si="10"/>
        <v>36</v>
      </c>
      <c r="AH11" s="52">
        <f t="shared" si="11"/>
        <v>1</v>
      </c>
      <c r="AI11" s="52">
        <f t="shared" si="12"/>
        <v>1</v>
      </c>
      <c r="AJ11" s="52">
        <f t="shared" si="13"/>
        <v>100</v>
      </c>
      <c r="AK11" s="52">
        <f t="shared" si="14"/>
        <v>100</v>
      </c>
      <c r="AL11" s="52">
        <f t="shared" si="15"/>
        <v>100</v>
      </c>
    </row>
    <row r="12" spans="1:38" ht="14.25" customHeight="1">
      <c r="A12" s="32">
        <v>9</v>
      </c>
      <c r="B12" s="27" t="s">
        <v>26</v>
      </c>
      <c r="C12" s="27" t="s">
        <v>6</v>
      </c>
      <c r="D12" s="49" t="s">
        <v>240</v>
      </c>
      <c r="E12" s="1" t="s">
        <v>4</v>
      </c>
      <c r="F12" s="33" t="s">
        <v>64</v>
      </c>
      <c r="G12" s="10">
        <v>2</v>
      </c>
      <c r="H12" s="34">
        <v>5</v>
      </c>
      <c r="I12" s="10">
        <v>2</v>
      </c>
      <c r="J12" s="34">
        <v>3</v>
      </c>
      <c r="K12" s="10">
        <v>0</v>
      </c>
      <c r="L12" s="34">
        <v>36</v>
      </c>
      <c r="M12" s="10">
        <v>0</v>
      </c>
      <c r="N12" s="34">
        <v>36</v>
      </c>
      <c r="O12" s="10">
        <v>0</v>
      </c>
      <c r="P12" s="34">
        <v>36</v>
      </c>
      <c r="Q12" s="42">
        <f t="shared" si="0"/>
        <v>44</v>
      </c>
      <c r="R12" s="41">
        <f t="shared" si="1"/>
        <v>44</v>
      </c>
      <c r="S12" s="19"/>
      <c r="T12" s="41" t="str">
        <f t="shared" si="2"/>
        <v>NE</v>
      </c>
      <c r="U12" s="72"/>
      <c r="V12" s="72"/>
      <c r="W12" s="52">
        <v>200</v>
      </c>
      <c r="X12" s="72"/>
      <c r="Y12" s="38">
        <f t="shared" si="3"/>
        <v>200</v>
      </c>
      <c r="Z12" s="25"/>
      <c r="AA12" s="78">
        <f t="shared" si="4"/>
        <v>44</v>
      </c>
      <c r="AB12" s="78">
        <f t="shared" si="5"/>
        <v>104</v>
      </c>
      <c r="AC12" s="72">
        <f t="shared" si="6"/>
        <v>5</v>
      </c>
      <c r="AD12" s="72">
        <f t="shared" si="7"/>
        <v>3</v>
      </c>
      <c r="AE12" s="72">
        <f t="shared" si="8"/>
        <v>36</v>
      </c>
      <c r="AF12" s="72">
        <f t="shared" si="9"/>
        <v>36</v>
      </c>
      <c r="AG12" s="72">
        <f t="shared" si="10"/>
        <v>36</v>
      </c>
      <c r="AH12" s="72">
        <f t="shared" si="11"/>
        <v>2</v>
      </c>
      <c r="AI12" s="72">
        <f t="shared" si="12"/>
        <v>2</v>
      </c>
      <c r="AJ12" s="72">
        <f t="shared" si="13"/>
        <v>100</v>
      </c>
      <c r="AK12" s="72">
        <f t="shared" si="14"/>
        <v>100</v>
      </c>
      <c r="AL12" s="72">
        <f t="shared" si="15"/>
        <v>100</v>
      </c>
    </row>
    <row r="13" spans="1:38" ht="14.25" customHeight="1">
      <c r="A13" s="32">
        <v>10</v>
      </c>
      <c r="B13" s="90" t="s">
        <v>267</v>
      </c>
      <c r="C13" s="90" t="s">
        <v>269</v>
      </c>
      <c r="D13" s="8" t="s">
        <v>94</v>
      </c>
      <c r="E13" s="29" t="s">
        <v>94</v>
      </c>
      <c r="F13" s="90" t="s">
        <v>197</v>
      </c>
      <c r="G13" s="10">
        <v>4</v>
      </c>
      <c r="H13" s="34">
        <v>6</v>
      </c>
      <c r="I13" s="10">
        <v>3</v>
      </c>
      <c r="J13" s="34">
        <v>5</v>
      </c>
      <c r="K13" s="10">
        <v>0</v>
      </c>
      <c r="L13" s="34">
        <v>36</v>
      </c>
      <c r="M13" s="10">
        <v>0</v>
      </c>
      <c r="N13" s="34">
        <v>36</v>
      </c>
      <c r="O13" s="10">
        <v>0</v>
      </c>
      <c r="P13" s="34">
        <v>36</v>
      </c>
      <c r="Q13" s="42">
        <f t="shared" si="0"/>
        <v>47</v>
      </c>
      <c r="R13" s="41">
        <f t="shared" si="1"/>
        <v>47</v>
      </c>
      <c r="S13" s="20"/>
      <c r="T13" s="41" t="str">
        <f t="shared" si="2"/>
        <v>NE</v>
      </c>
      <c r="U13" s="52"/>
      <c r="V13" s="52"/>
      <c r="W13" s="52">
        <v>200</v>
      </c>
      <c r="X13" s="52"/>
      <c r="Y13" s="38">
        <f t="shared" si="3"/>
        <v>200</v>
      </c>
      <c r="Z13" s="21"/>
      <c r="AA13" s="78">
        <f t="shared" si="4"/>
        <v>47</v>
      </c>
      <c r="AB13" s="78">
        <f t="shared" si="5"/>
        <v>107</v>
      </c>
      <c r="AC13" s="52">
        <f t="shared" si="6"/>
        <v>6</v>
      </c>
      <c r="AD13" s="52">
        <f t="shared" si="7"/>
        <v>5</v>
      </c>
      <c r="AE13" s="52">
        <f t="shared" si="8"/>
        <v>36</v>
      </c>
      <c r="AF13" s="52">
        <f t="shared" si="9"/>
        <v>36</v>
      </c>
      <c r="AG13" s="52">
        <f t="shared" si="10"/>
        <v>36</v>
      </c>
      <c r="AH13" s="52">
        <f t="shared" si="11"/>
        <v>4</v>
      </c>
      <c r="AI13" s="52">
        <f t="shared" si="12"/>
        <v>3</v>
      </c>
      <c r="AJ13" s="52">
        <f t="shared" si="13"/>
        <v>100</v>
      </c>
      <c r="AK13" s="52">
        <f t="shared" si="14"/>
        <v>100</v>
      </c>
      <c r="AL13" s="52">
        <f t="shared" si="15"/>
        <v>100</v>
      </c>
    </row>
    <row r="14" spans="1:38" ht="14.25" customHeight="1">
      <c r="A14" s="32">
        <v>11</v>
      </c>
      <c r="B14" s="27" t="s">
        <v>207</v>
      </c>
      <c r="C14" s="27" t="s">
        <v>2</v>
      </c>
      <c r="D14" s="91" t="s">
        <v>291</v>
      </c>
      <c r="E14" s="92" t="s">
        <v>242</v>
      </c>
      <c r="F14" s="27" t="s">
        <v>274</v>
      </c>
      <c r="G14" s="10">
        <v>13</v>
      </c>
      <c r="H14" s="34">
        <v>25</v>
      </c>
      <c r="I14" s="10">
        <v>12</v>
      </c>
      <c r="J14" s="34">
        <v>19</v>
      </c>
      <c r="K14" s="10">
        <v>0</v>
      </c>
      <c r="L14" s="34">
        <v>36</v>
      </c>
      <c r="M14" s="10">
        <v>0</v>
      </c>
      <c r="N14" s="34">
        <v>36</v>
      </c>
      <c r="O14" s="10">
        <v>7</v>
      </c>
      <c r="P14" s="34">
        <v>12</v>
      </c>
      <c r="Q14" s="42">
        <f t="shared" si="0"/>
        <v>56</v>
      </c>
      <c r="R14" s="41">
        <f t="shared" si="1"/>
        <v>28.666666666666668</v>
      </c>
      <c r="S14" s="20"/>
      <c r="T14" s="41" t="str">
        <f t="shared" si="2"/>
        <v>ANO</v>
      </c>
      <c r="U14" s="52"/>
      <c r="V14" s="52">
        <v>18</v>
      </c>
      <c r="W14" s="52"/>
      <c r="X14" s="52">
        <v>12</v>
      </c>
      <c r="Y14" s="38">
        <f t="shared" si="3"/>
        <v>15</v>
      </c>
      <c r="Z14" s="21"/>
      <c r="AA14" s="78">
        <f t="shared" si="4"/>
        <v>56</v>
      </c>
      <c r="AB14" s="78">
        <f t="shared" si="5"/>
        <v>32</v>
      </c>
      <c r="AC14" s="52">
        <f t="shared" si="6"/>
        <v>25</v>
      </c>
      <c r="AD14" s="52">
        <f t="shared" si="7"/>
        <v>19</v>
      </c>
      <c r="AE14" s="52">
        <f t="shared" si="8"/>
        <v>36</v>
      </c>
      <c r="AF14" s="52">
        <f t="shared" si="9"/>
        <v>36</v>
      </c>
      <c r="AG14" s="52">
        <f t="shared" si="10"/>
        <v>12</v>
      </c>
      <c r="AH14" s="52">
        <f t="shared" si="11"/>
        <v>13</v>
      </c>
      <c r="AI14" s="52">
        <f t="shared" si="12"/>
        <v>12</v>
      </c>
      <c r="AJ14" s="52">
        <f t="shared" si="13"/>
        <v>100</v>
      </c>
      <c r="AK14" s="52">
        <f t="shared" si="14"/>
        <v>100</v>
      </c>
      <c r="AL14" s="52">
        <f t="shared" si="15"/>
        <v>7</v>
      </c>
    </row>
    <row r="15" spans="1:38" ht="14.25" customHeight="1">
      <c r="A15" s="32">
        <v>12</v>
      </c>
      <c r="B15" s="27" t="s">
        <v>190</v>
      </c>
      <c r="C15" s="27" t="s">
        <v>191</v>
      </c>
      <c r="D15" s="46" t="s">
        <v>94</v>
      </c>
      <c r="E15" s="35" t="s">
        <v>94</v>
      </c>
      <c r="F15" s="27" t="s">
        <v>201</v>
      </c>
      <c r="G15" s="10">
        <v>6</v>
      </c>
      <c r="H15" s="34">
        <v>8</v>
      </c>
      <c r="I15" s="10">
        <v>7</v>
      </c>
      <c r="J15" s="34">
        <v>12</v>
      </c>
      <c r="K15" s="10">
        <v>0</v>
      </c>
      <c r="L15" s="34">
        <v>36</v>
      </c>
      <c r="M15" s="10">
        <v>0</v>
      </c>
      <c r="N15" s="34">
        <v>36</v>
      </c>
      <c r="O15" s="10">
        <v>0</v>
      </c>
      <c r="P15" s="34">
        <v>36</v>
      </c>
      <c r="Q15" s="42">
        <f t="shared" si="0"/>
        <v>56</v>
      </c>
      <c r="R15" s="41">
        <f t="shared" si="1"/>
        <v>56</v>
      </c>
      <c r="S15" s="20"/>
      <c r="T15" s="41" t="str">
        <f t="shared" si="2"/>
        <v>NE</v>
      </c>
      <c r="U15" s="52"/>
      <c r="V15" s="52"/>
      <c r="W15" s="52">
        <v>200</v>
      </c>
      <c r="X15" s="52"/>
      <c r="Y15" s="38">
        <f t="shared" si="3"/>
        <v>200</v>
      </c>
      <c r="Z15" s="21"/>
      <c r="AA15" s="78">
        <f t="shared" si="4"/>
        <v>56</v>
      </c>
      <c r="AB15" s="78">
        <f t="shared" si="5"/>
        <v>113</v>
      </c>
      <c r="AC15" s="52">
        <f t="shared" si="6"/>
        <v>8</v>
      </c>
      <c r="AD15" s="52">
        <f t="shared" si="7"/>
        <v>12</v>
      </c>
      <c r="AE15" s="52">
        <f t="shared" si="8"/>
        <v>36</v>
      </c>
      <c r="AF15" s="52">
        <f t="shared" si="9"/>
        <v>36</v>
      </c>
      <c r="AG15" s="52">
        <f t="shared" si="10"/>
        <v>36</v>
      </c>
      <c r="AH15" s="52">
        <f t="shared" si="11"/>
        <v>6</v>
      </c>
      <c r="AI15" s="52">
        <f t="shared" si="12"/>
        <v>7</v>
      </c>
      <c r="AJ15" s="52">
        <f t="shared" si="13"/>
        <v>100</v>
      </c>
      <c r="AK15" s="52">
        <f t="shared" si="14"/>
        <v>100</v>
      </c>
      <c r="AL15" s="52">
        <f t="shared" si="15"/>
        <v>100</v>
      </c>
    </row>
    <row r="16" spans="1:38" ht="14.25" customHeight="1">
      <c r="A16" s="32">
        <v>13</v>
      </c>
      <c r="B16" s="27" t="s">
        <v>192</v>
      </c>
      <c r="C16" s="27" t="s">
        <v>193</v>
      </c>
      <c r="D16" s="8" t="s">
        <v>196</v>
      </c>
      <c r="E16" s="29" t="s">
        <v>196</v>
      </c>
      <c r="F16" s="27" t="s">
        <v>183</v>
      </c>
      <c r="G16" s="10">
        <v>7</v>
      </c>
      <c r="H16" s="34">
        <v>11</v>
      </c>
      <c r="I16" s="10">
        <v>5</v>
      </c>
      <c r="J16" s="34">
        <v>10</v>
      </c>
      <c r="K16" s="10">
        <v>0</v>
      </c>
      <c r="L16" s="34">
        <v>36</v>
      </c>
      <c r="M16" s="10">
        <v>0</v>
      </c>
      <c r="N16" s="34">
        <v>36</v>
      </c>
      <c r="O16" s="10">
        <v>0</v>
      </c>
      <c r="P16" s="34">
        <v>36</v>
      </c>
      <c r="Q16" s="42">
        <f t="shared" si="0"/>
        <v>57</v>
      </c>
      <c r="R16" s="41">
        <f t="shared" si="1"/>
        <v>57</v>
      </c>
      <c r="S16" s="20"/>
      <c r="T16" s="41" t="str">
        <f t="shared" si="2"/>
        <v>NE</v>
      </c>
      <c r="U16" s="52"/>
      <c r="V16" s="52"/>
      <c r="W16" s="52">
        <v>200</v>
      </c>
      <c r="X16" s="52"/>
      <c r="Y16" s="38">
        <f t="shared" si="3"/>
        <v>200</v>
      </c>
      <c r="Z16" s="21"/>
      <c r="AA16" s="78">
        <f t="shared" si="4"/>
        <v>57</v>
      </c>
      <c r="AB16" s="78">
        <f t="shared" si="5"/>
        <v>112</v>
      </c>
      <c r="AC16" s="52">
        <f t="shared" si="6"/>
        <v>11</v>
      </c>
      <c r="AD16" s="52">
        <f t="shared" si="7"/>
        <v>10</v>
      </c>
      <c r="AE16" s="52">
        <f t="shared" si="8"/>
        <v>36</v>
      </c>
      <c r="AF16" s="52">
        <f t="shared" si="9"/>
        <v>36</v>
      </c>
      <c r="AG16" s="52">
        <f t="shared" si="10"/>
        <v>36</v>
      </c>
      <c r="AH16" s="52">
        <f t="shared" si="11"/>
        <v>7</v>
      </c>
      <c r="AI16" s="52">
        <f t="shared" si="12"/>
        <v>5</v>
      </c>
      <c r="AJ16" s="52">
        <f t="shared" si="13"/>
        <v>100</v>
      </c>
      <c r="AK16" s="52">
        <f t="shared" si="14"/>
        <v>100</v>
      </c>
      <c r="AL16" s="52">
        <f t="shared" si="15"/>
        <v>100</v>
      </c>
    </row>
    <row r="17" spans="1:38" ht="14.25" customHeight="1">
      <c r="A17" s="32">
        <v>14</v>
      </c>
      <c r="B17" s="125" t="s">
        <v>95</v>
      </c>
      <c r="C17" s="126" t="s">
        <v>96</v>
      </c>
      <c r="D17" s="46" t="s">
        <v>94</v>
      </c>
      <c r="E17" s="35" t="s">
        <v>94</v>
      </c>
      <c r="F17" s="125" t="s">
        <v>97</v>
      </c>
      <c r="G17" s="10">
        <v>8</v>
      </c>
      <c r="H17" s="34">
        <v>12</v>
      </c>
      <c r="I17" s="10">
        <v>6</v>
      </c>
      <c r="J17" s="34">
        <v>10</v>
      </c>
      <c r="K17" s="10">
        <v>0</v>
      </c>
      <c r="L17" s="34">
        <v>36</v>
      </c>
      <c r="M17" s="10">
        <v>0</v>
      </c>
      <c r="N17" s="34">
        <v>36</v>
      </c>
      <c r="O17" s="10">
        <v>0</v>
      </c>
      <c r="P17" s="34">
        <v>36</v>
      </c>
      <c r="Q17" s="42">
        <f t="shared" si="0"/>
        <v>58</v>
      </c>
      <c r="R17" s="55">
        <f t="shared" si="1"/>
        <v>58</v>
      </c>
      <c r="S17" s="31"/>
      <c r="T17" s="41" t="str">
        <f t="shared" si="2"/>
        <v>NE</v>
      </c>
      <c r="U17" s="52"/>
      <c r="V17" s="52"/>
      <c r="W17" s="52">
        <v>200</v>
      </c>
      <c r="X17" s="52"/>
      <c r="Y17" s="38">
        <f t="shared" si="3"/>
        <v>200</v>
      </c>
      <c r="AA17" s="78">
        <f t="shared" si="4"/>
        <v>58</v>
      </c>
      <c r="AB17" s="78">
        <f t="shared" si="5"/>
        <v>114</v>
      </c>
      <c r="AC17" s="52">
        <f t="shared" si="6"/>
        <v>12</v>
      </c>
      <c r="AD17" s="52">
        <f t="shared" si="7"/>
        <v>10</v>
      </c>
      <c r="AE17" s="52">
        <f t="shared" si="8"/>
        <v>36</v>
      </c>
      <c r="AF17" s="52">
        <f t="shared" si="9"/>
        <v>36</v>
      </c>
      <c r="AG17" s="52">
        <f t="shared" si="10"/>
        <v>36</v>
      </c>
      <c r="AH17" s="52">
        <f t="shared" si="11"/>
        <v>8</v>
      </c>
      <c r="AI17" s="52">
        <f t="shared" si="12"/>
        <v>6</v>
      </c>
      <c r="AJ17" s="52">
        <f t="shared" si="13"/>
        <v>100</v>
      </c>
      <c r="AK17" s="52">
        <f t="shared" si="14"/>
        <v>100</v>
      </c>
      <c r="AL17" s="52">
        <f t="shared" si="15"/>
        <v>100</v>
      </c>
    </row>
    <row r="18" spans="1:38" ht="14.25" customHeight="1">
      <c r="A18" s="32">
        <v>15</v>
      </c>
      <c r="B18" s="27" t="s">
        <v>186</v>
      </c>
      <c r="C18" s="27" t="s">
        <v>268</v>
      </c>
      <c r="D18" s="8" t="s">
        <v>196</v>
      </c>
      <c r="E18" s="29" t="s">
        <v>196</v>
      </c>
      <c r="F18" s="27" t="s">
        <v>273</v>
      </c>
      <c r="G18" s="10">
        <v>9</v>
      </c>
      <c r="H18" s="34">
        <v>14</v>
      </c>
      <c r="I18" s="10">
        <v>13</v>
      </c>
      <c r="J18" s="34">
        <v>24</v>
      </c>
      <c r="K18" s="10">
        <v>0</v>
      </c>
      <c r="L18" s="34">
        <v>36</v>
      </c>
      <c r="M18" s="10">
        <v>0</v>
      </c>
      <c r="N18" s="34">
        <v>36</v>
      </c>
      <c r="O18" s="10">
        <v>0</v>
      </c>
      <c r="P18" s="34">
        <v>36</v>
      </c>
      <c r="Q18" s="42">
        <f t="shared" si="0"/>
        <v>74</v>
      </c>
      <c r="R18" s="41">
        <f t="shared" si="1"/>
        <v>74</v>
      </c>
      <c r="S18" s="20"/>
      <c r="T18" s="41" t="str">
        <f t="shared" si="2"/>
        <v>NE</v>
      </c>
      <c r="U18" s="52"/>
      <c r="V18" s="52"/>
      <c r="W18" s="52">
        <v>200</v>
      </c>
      <c r="X18" s="52"/>
      <c r="Y18" s="38">
        <f t="shared" si="3"/>
        <v>200</v>
      </c>
      <c r="Z18" s="21"/>
      <c r="AA18" s="78">
        <f t="shared" si="4"/>
        <v>74</v>
      </c>
      <c r="AB18" s="78">
        <f t="shared" si="5"/>
        <v>122</v>
      </c>
      <c r="AC18" s="52">
        <f t="shared" si="6"/>
        <v>14</v>
      </c>
      <c r="AD18" s="52">
        <f t="shared" si="7"/>
        <v>24</v>
      </c>
      <c r="AE18" s="52">
        <f t="shared" si="8"/>
        <v>36</v>
      </c>
      <c r="AF18" s="52">
        <f t="shared" si="9"/>
        <v>36</v>
      </c>
      <c r="AG18" s="52">
        <f t="shared" si="10"/>
        <v>36</v>
      </c>
      <c r="AH18" s="52">
        <f t="shared" si="11"/>
        <v>9</v>
      </c>
      <c r="AI18" s="52">
        <f t="shared" si="12"/>
        <v>13</v>
      </c>
      <c r="AJ18" s="52">
        <f t="shared" si="13"/>
        <v>100</v>
      </c>
      <c r="AK18" s="52">
        <f t="shared" si="14"/>
        <v>100</v>
      </c>
      <c r="AL18" s="52">
        <f t="shared" si="15"/>
        <v>100</v>
      </c>
    </row>
    <row r="19" spans="1:38" ht="14.25" customHeight="1">
      <c r="A19" s="32">
        <v>16</v>
      </c>
      <c r="B19" s="27" t="s">
        <v>165</v>
      </c>
      <c r="C19" s="27" t="s">
        <v>24</v>
      </c>
      <c r="D19" s="8" t="s">
        <v>224</v>
      </c>
      <c r="E19" s="29" t="s">
        <v>78</v>
      </c>
      <c r="F19" s="27" t="s">
        <v>312</v>
      </c>
      <c r="G19" s="10">
        <v>0</v>
      </c>
      <c r="H19" s="34">
        <v>36</v>
      </c>
      <c r="I19" s="10">
        <v>0</v>
      </c>
      <c r="J19" s="34">
        <v>36</v>
      </c>
      <c r="K19" s="10">
        <v>0</v>
      </c>
      <c r="L19" s="34">
        <v>36</v>
      </c>
      <c r="M19" s="10">
        <v>0</v>
      </c>
      <c r="N19" s="34">
        <v>36</v>
      </c>
      <c r="O19" s="10">
        <v>5</v>
      </c>
      <c r="P19" s="34">
        <v>9</v>
      </c>
      <c r="Q19" s="42">
        <f t="shared" si="0"/>
        <v>81</v>
      </c>
      <c r="R19" s="41">
        <f t="shared" si="1"/>
        <v>81</v>
      </c>
      <c r="S19" s="20"/>
      <c r="T19" s="41" t="str">
        <f t="shared" si="2"/>
        <v>NE</v>
      </c>
      <c r="U19" s="52"/>
      <c r="V19" s="52"/>
      <c r="W19" s="52">
        <v>200</v>
      </c>
      <c r="X19" s="52"/>
      <c r="Y19" s="38">
        <f t="shared" si="3"/>
        <v>200</v>
      </c>
      <c r="Z19" s="21"/>
      <c r="AA19" s="78">
        <f t="shared" si="4"/>
        <v>81</v>
      </c>
      <c r="AB19" s="78">
        <f t="shared" si="5"/>
        <v>205</v>
      </c>
      <c r="AC19" s="52">
        <f t="shared" si="6"/>
        <v>36</v>
      </c>
      <c r="AD19" s="52">
        <f t="shared" si="7"/>
        <v>36</v>
      </c>
      <c r="AE19" s="52">
        <f t="shared" si="8"/>
        <v>36</v>
      </c>
      <c r="AF19" s="52">
        <f t="shared" si="9"/>
        <v>36</v>
      </c>
      <c r="AG19" s="52">
        <f t="shared" si="10"/>
        <v>9</v>
      </c>
      <c r="AH19" s="52">
        <f t="shared" si="11"/>
        <v>100</v>
      </c>
      <c r="AI19" s="52">
        <f t="shared" si="12"/>
        <v>100</v>
      </c>
      <c r="AJ19" s="52">
        <f t="shared" si="13"/>
        <v>100</v>
      </c>
      <c r="AK19" s="52">
        <f t="shared" si="14"/>
        <v>100</v>
      </c>
      <c r="AL19" s="52">
        <f t="shared" si="15"/>
        <v>5</v>
      </c>
    </row>
    <row r="20" spans="1:38" ht="14.25" customHeight="1">
      <c r="A20" s="32">
        <v>17</v>
      </c>
      <c r="B20" s="27" t="s">
        <v>69</v>
      </c>
      <c r="C20" s="27" t="s">
        <v>25</v>
      </c>
      <c r="D20" s="47" t="s">
        <v>155</v>
      </c>
      <c r="E20" s="6" t="s">
        <v>3</v>
      </c>
      <c r="F20" s="27" t="s">
        <v>202</v>
      </c>
      <c r="G20" s="10">
        <v>14</v>
      </c>
      <c r="H20" s="34">
        <v>28</v>
      </c>
      <c r="I20" s="10">
        <v>13</v>
      </c>
      <c r="J20" s="34">
        <v>24</v>
      </c>
      <c r="K20" s="10">
        <v>0</v>
      </c>
      <c r="L20" s="34">
        <v>36</v>
      </c>
      <c r="M20" s="10">
        <v>0</v>
      </c>
      <c r="N20" s="34">
        <v>36</v>
      </c>
      <c r="O20" s="10">
        <v>0</v>
      </c>
      <c r="P20" s="34">
        <v>36</v>
      </c>
      <c r="Q20" s="42">
        <f t="shared" si="0"/>
        <v>88</v>
      </c>
      <c r="R20" s="41">
        <f t="shared" si="1"/>
        <v>88</v>
      </c>
      <c r="S20" s="20"/>
      <c r="T20" s="41" t="str">
        <f t="shared" si="2"/>
        <v>NE</v>
      </c>
      <c r="U20" s="52"/>
      <c r="V20" s="52"/>
      <c r="W20" s="52">
        <v>200</v>
      </c>
      <c r="X20" s="52"/>
      <c r="Y20" s="38">
        <f t="shared" si="3"/>
        <v>200</v>
      </c>
      <c r="Z20" s="21"/>
      <c r="AA20" s="78">
        <f t="shared" si="4"/>
        <v>88</v>
      </c>
      <c r="AB20" s="78">
        <f t="shared" si="5"/>
        <v>127</v>
      </c>
      <c r="AC20" s="52">
        <f t="shared" si="6"/>
        <v>28</v>
      </c>
      <c r="AD20" s="52">
        <f t="shared" si="7"/>
        <v>24</v>
      </c>
      <c r="AE20" s="52">
        <f t="shared" si="8"/>
        <v>36</v>
      </c>
      <c r="AF20" s="52">
        <f t="shared" si="9"/>
        <v>36</v>
      </c>
      <c r="AG20" s="52">
        <f t="shared" si="10"/>
        <v>36</v>
      </c>
      <c r="AH20" s="52">
        <f t="shared" si="11"/>
        <v>14</v>
      </c>
      <c r="AI20" s="52">
        <f t="shared" si="12"/>
        <v>13</v>
      </c>
      <c r="AJ20" s="52">
        <f t="shared" si="13"/>
        <v>100</v>
      </c>
      <c r="AK20" s="52">
        <f t="shared" si="14"/>
        <v>100</v>
      </c>
      <c r="AL20" s="52">
        <f t="shared" si="15"/>
        <v>100</v>
      </c>
    </row>
    <row r="21" spans="1:38" ht="14.25" customHeight="1">
      <c r="A21" s="32">
        <v>18</v>
      </c>
      <c r="B21" s="27" t="s">
        <v>271</v>
      </c>
      <c r="C21" s="27" t="s">
        <v>272</v>
      </c>
      <c r="D21" s="8" t="s">
        <v>94</v>
      </c>
      <c r="E21" s="29" t="s">
        <v>94</v>
      </c>
      <c r="F21" s="27" t="s">
        <v>275</v>
      </c>
      <c r="G21" s="10">
        <v>15</v>
      </c>
      <c r="H21" s="34">
        <v>28</v>
      </c>
      <c r="I21" s="10">
        <v>15</v>
      </c>
      <c r="J21" s="34">
        <v>30</v>
      </c>
      <c r="K21" s="10">
        <v>0</v>
      </c>
      <c r="L21" s="34">
        <v>36</v>
      </c>
      <c r="M21" s="10">
        <v>0</v>
      </c>
      <c r="N21" s="34">
        <v>36</v>
      </c>
      <c r="O21" s="10">
        <v>0</v>
      </c>
      <c r="P21" s="34">
        <v>36</v>
      </c>
      <c r="Q21" s="42">
        <f t="shared" si="0"/>
        <v>94</v>
      </c>
      <c r="R21" s="41">
        <f t="shared" si="1"/>
        <v>94</v>
      </c>
      <c r="S21" s="20"/>
      <c r="T21" s="41" t="str">
        <f t="shared" si="2"/>
        <v>NE</v>
      </c>
      <c r="U21" s="52"/>
      <c r="V21" s="52"/>
      <c r="W21" s="52">
        <v>200</v>
      </c>
      <c r="X21" s="52"/>
      <c r="Y21" s="38">
        <f t="shared" si="3"/>
        <v>200</v>
      </c>
      <c r="Z21" s="21"/>
      <c r="AA21" s="78">
        <f t="shared" si="4"/>
        <v>94</v>
      </c>
      <c r="AB21" s="78">
        <f t="shared" si="5"/>
        <v>130</v>
      </c>
      <c r="AC21" s="52">
        <f t="shared" si="6"/>
        <v>28</v>
      </c>
      <c r="AD21" s="52">
        <f t="shared" si="7"/>
        <v>30</v>
      </c>
      <c r="AE21" s="52">
        <f t="shared" si="8"/>
        <v>36</v>
      </c>
      <c r="AF21" s="52">
        <f t="shared" si="9"/>
        <v>36</v>
      </c>
      <c r="AG21" s="52">
        <f t="shared" si="10"/>
        <v>36</v>
      </c>
      <c r="AH21" s="52">
        <f t="shared" si="11"/>
        <v>15</v>
      </c>
      <c r="AI21" s="52">
        <f t="shared" si="12"/>
        <v>15</v>
      </c>
      <c r="AJ21" s="52">
        <f t="shared" si="13"/>
        <v>100</v>
      </c>
      <c r="AK21" s="52">
        <f t="shared" si="14"/>
        <v>100</v>
      </c>
      <c r="AL21" s="52">
        <f t="shared" si="15"/>
        <v>100</v>
      </c>
    </row>
    <row r="22" spans="1:38" ht="14.25" customHeight="1" hidden="1">
      <c r="A22" s="32">
        <v>19</v>
      </c>
      <c r="B22" s="27" t="s">
        <v>188</v>
      </c>
      <c r="C22" s="27" t="s">
        <v>189</v>
      </c>
      <c r="D22" s="46" t="s">
        <v>94</v>
      </c>
      <c r="E22" s="35" t="s">
        <v>94</v>
      </c>
      <c r="F22" s="27" t="s">
        <v>198</v>
      </c>
      <c r="G22" s="10">
        <v>0</v>
      </c>
      <c r="H22" s="34">
        <v>36</v>
      </c>
      <c r="I22" s="10">
        <v>0</v>
      </c>
      <c r="J22" s="34">
        <v>36</v>
      </c>
      <c r="K22" s="10">
        <v>0</v>
      </c>
      <c r="L22" s="34">
        <v>36</v>
      </c>
      <c r="M22" s="10">
        <v>0</v>
      </c>
      <c r="N22" s="34">
        <v>36</v>
      </c>
      <c r="O22" s="10">
        <v>0</v>
      </c>
      <c r="P22" s="34">
        <v>36</v>
      </c>
      <c r="Q22" s="42">
        <f t="shared" si="0"/>
        <v>108</v>
      </c>
      <c r="R22" s="41">
        <f t="shared" si="1"/>
        <v>108</v>
      </c>
      <c r="S22" s="20"/>
      <c r="T22" s="41" t="str">
        <f t="shared" si="2"/>
        <v>NE</v>
      </c>
      <c r="U22" s="52"/>
      <c r="V22" s="52"/>
      <c r="W22" s="52">
        <v>200</v>
      </c>
      <c r="X22" s="52"/>
      <c r="Y22" s="38">
        <f t="shared" si="3"/>
        <v>200</v>
      </c>
      <c r="Z22" s="21"/>
      <c r="AA22" s="78">
        <f t="shared" si="4"/>
        <v>108</v>
      </c>
      <c r="AB22" s="78">
        <f t="shared" si="5"/>
        <v>300</v>
      </c>
      <c r="AC22" s="52">
        <f t="shared" si="6"/>
        <v>36</v>
      </c>
      <c r="AD22" s="52">
        <f t="shared" si="7"/>
        <v>36</v>
      </c>
      <c r="AE22" s="52">
        <f t="shared" si="8"/>
        <v>36</v>
      </c>
      <c r="AF22" s="52">
        <f t="shared" si="9"/>
        <v>36</v>
      </c>
      <c r="AG22" s="52">
        <f t="shared" si="10"/>
        <v>36</v>
      </c>
      <c r="AH22" s="52">
        <f t="shared" si="11"/>
        <v>100</v>
      </c>
      <c r="AI22" s="52">
        <f t="shared" si="12"/>
        <v>100</v>
      </c>
      <c r="AJ22" s="52">
        <f t="shared" si="13"/>
        <v>100</v>
      </c>
      <c r="AK22" s="52">
        <f t="shared" si="14"/>
        <v>100</v>
      </c>
      <c r="AL22" s="52">
        <f t="shared" si="15"/>
        <v>100</v>
      </c>
    </row>
    <row r="23" spans="1:38" ht="14.25" customHeight="1" hidden="1">
      <c r="A23" s="32">
        <v>20</v>
      </c>
      <c r="B23" s="27" t="s">
        <v>75</v>
      </c>
      <c r="C23" s="27" t="s">
        <v>49</v>
      </c>
      <c r="D23" s="48" t="s">
        <v>158</v>
      </c>
      <c r="E23" s="28" t="s">
        <v>222</v>
      </c>
      <c r="F23" s="27" t="s">
        <v>199</v>
      </c>
      <c r="G23" s="10">
        <v>0</v>
      </c>
      <c r="H23" s="34">
        <v>36</v>
      </c>
      <c r="I23" s="10">
        <v>0</v>
      </c>
      <c r="J23" s="34">
        <v>36</v>
      </c>
      <c r="K23" s="10">
        <v>0</v>
      </c>
      <c r="L23" s="34">
        <v>36</v>
      </c>
      <c r="M23" s="10">
        <v>0</v>
      </c>
      <c r="N23" s="34">
        <v>36</v>
      </c>
      <c r="O23" s="10">
        <v>0</v>
      </c>
      <c r="P23" s="34">
        <v>36</v>
      </c>
      <c r="Q23" s="42">
        <f t="shared" si="0"/>
        <v>108</v>
      </c>
      <c r="R23" s="41">
        <f t="shared" si="1"/>
        <v>108</v>
      </c>
      <c r="S23" s="20"/>
      <c r="T23" s="41" t="str">
        <f t="shared" si="2"/>
        <v>NE</v>
      </c>
      <c r="U23" s="52"/>
      <c r="V23" s="52"/>
      <c r="W23" s="52">
        <v>200</v>
      </c>
      <c r="X23" s="52"/>
      <c r="Y23" s="38">
        <f t="shared" si="3"/>
        <v>200</v>
      </c>
      <c r="Z23" s="21"/>
      <c r="AA23" s="78">
        <f t="shared" si="4"/>
        <v>108</v>
      </c>
      <c r="AB23" s="78">
        <f t="shared" si="5"/>
        <v>300</v>
      </c>
      <c r="AC23" s="52">
        <f t="shared" si="6"/>
        <v>36</v>
      </c>
      <c r="AD23" s="52">
        <f t="shared" si="7"/>
        <v>36</v>
      </c>
      <c r="AE23" s="52">
        <f t="shared" si="8"/>
        <v>36</v>
      </c>
      <c r="AF23" s="52">
        <f t="shared" si="9"/>
        <v>36</v>
      </c>
      <c r="AG23" s="52">
        <f t="shared" si="10"/>
        <v>36</v>
      </c>
      <c r="AH23" s="52">
        <f t="shared" si="11"/>
        <v>100</v>
      </c>
      <c r="AI23" s="52">
        <f t="shared" si="12"/>
        <v>100</v>
      </c>
      <c r="AJ23" s="52">
        <f t="shared" si="13"/>
        <v>100</v>
      </c>
      <c r="AK23" s="52">
        <f t="shared" si="14"/>
        <v>100</v>
      </c>
      <c r="AL23" s="52">
        <f t="shared" si="15"/>
        <v>100</v>
      </c>
    </row>
    <row r="24" spans="1:38" ht="14.25" customHeight="1" hidden="1">
      <c r="A24" s="32">
        <v>21</v>
      </c>
      <c r="B24" s="44" t="s">
        <v>161</v>
      </c>
      <c r="C24" s="44" t="s">
        <v>162</v>
      </c>
      <c r="D24" s="51" t="s">
        <v>158</v>
      </c>
      <c r="E24" s="44" t="s">
        <v>158</v>
      </c>
      <c r="F24" s="44" t="s">
        <v>163</v>
      </c>
      <c r="G24" s="10">
        <v>0</v>
      </c>
      <c r="H24" s="34">
        <v>36</v>
      </c>
      <c r="I24" s="10">
        <v>0</v>
      </c>
      <c r="J24" s="34">
        <v>36</v>
      </c>
      <c r="K24" s="10">
        <v>0</v>
      </c>
      <c r="L24" s="34">
        <v>36</v>
      </c>
      <c r="M24" s="10">
        <v>0</v>
      </c>
      <c r="N24" s="34">
        <v>36</v>
      </c>
      <c r="O24" s="10">
        <v>0</v>
      </c>
      <c r="P24" s="34">
        <v>36</v>
      </c>
      <c r="Q24" s="42">
        <f t="shared" si="0"/>
        <v>108</v>
      </c>
      <c r="R24" s="41">
        <f t="shared" si="1"/>
        <v>108</v>
      </c>
      <c r="T24" s="41" t="str">
        <f t="shared" si="2"/>
        <v>NE</v>
      </c>
      <c r="U24" s="52"/>
      <c r="V24" s="52"/>
      <c r="W24" s="52">
        <v>200</v>
      </c>
      <c r="X24" s="52"/>
      <c r="Y24" s="38">
        <f t="shared" si="3"/>
        <v>200</v>
      </c>
      <c r="AA24" s="78">
        <f t="shared" si="4"/>
        <v>108</v>
      </c>
      <c r="AB24" s="78">
        <f t="shared" si="5"/>
        <v>300</v>
      </c>
      <c r="AC24" s="52">
        <f t="shared" si="6"/>
        <v>36</v>
      </c>
      <c r="AD24" s="52">
        <f t="shared" si="7"/>
        <v>36</v>
      </c>
      <c r="AE24" s="52">
        <f t="shared" si="8"/>
        <v>36</v>
      </c>
      <c r="AF24" s="52">
        <f t="shared" si="9"/>
        <v>36</v>
      </c>
      <c r="AG24" s="52">
        <f t="shared" si="10"/>
        <v>36</v>
      </c>
      <c r="AH24" s="52">
        <f t="shared" si="11"/>
        <v>100</v>
      </c>
      <c r="AI24" s="52">
        <f t="shared" si="12"/>
        <v>100</v>
      </c>
      <c r="AJ24" s="52">
        <f t="shared" si="13"/>
        <v>100</v>
      </c>
      <c r="AK24" s="52">
        <f t="shared" si="14"/>
        <v>100</v>
      </c>
      <c r="AL24" s="52">
        <f t="shared" si="15"/>
        <v>100</v>
      </c>
    </row>
    <row r="25" spans="1:38" ht="14.25" customHeight="1" hidden="1">
      <c r="A25" s="32">
        <v>22</v>
      </c>
      <c r="B25" s="33" t="s">
        <v>233</v>
      </c>
      <c r="C25" s="33" t="s">
        <v>297</v>
      </c>
      <c r="D25" s="8" t="s">
        <v>158</v>
      </c>
      <c r="E25" s="4" t="s">
        <v>232</v>
      </c>
      <c r="F25" s="33" t="s">
        <v>298</v>
      </c>
      <c r="G25" s="10">
        <v>0</v>
      </c>
      <c r="H25" s="34">
        <v>36</v>
      </c>
      <c r="I25" s="10">
        <v>0</v>
      </c>
      <c r="J25" s="34">
        <v>36</v>
      </c>
      <c r="K25" s="10">
        <v>0</v>
      </c>
      <c r="L25" s="34">
        <v>36</v>
      </c>
      <c r="M25" s="10">
        <v>0</v>
      </c>
      <c r="N25" s="34">
        <v>36</v>
      </c>
      <c r="O25" s="10">
        <v>0</v>
      </c>
      <c r="P25" s="34">
        <v>36</v>
      </c>
      <c r="Q25" s="42">
        <f t="shared" si="0"/>
        <v>108</v>
      </c>
      <c r="R25" s="41">
        <f t="shared" si="1"/>
        <v>108</v>
      </c>
      <c r="T25" s="41" t="str">
        <f t="shared" si="2"/>
        <v>NE</v>
      </c>
      <c r="U25" s="52"/>
      <c r="V25" s="52"/>
      <c r="W25" s="52">
        <v>200</v>
      </c>
      <c r="X25" s="52"/>
      <c r="Y25" s="38">
        <f t="shared" si="3"/>
        <v>200</v>
      </c>
      <c r="AA25" s="78">
        <f t="shared" si="4"/>
        <v>108</v>
      </c>
      <c r="AB25" s="78">
        <f t="shared" si="5"/>
        <v>300</v>
      </c>
      <c r="AC25" s="52">
        <f t="shared" si="6"/>
        <v>36</v>
      </c>
      <c r="AD25" s="52">
        <f t="shared" si="7"/>
        <v>36</v>
      </c>
      <c r="AE25" s="52">
        <f t="shared" si="8"/>
        <v>36</v>
      </c>
      <c r="AF25" s="52">
        <f t="shared" si="9"/>
        <v>36</v>
      </c>
      <c r="AG25" s="52">
        <f t="shared" si="10"/>
        <v>36</v>
      </c>
      <c r="AH25" s="52">
        <f t="shared" si="11"/>
        <v>100</v>
      </c>
      <c r="AI25" s="52">
        <f t="shared" si="12"/>
        <v>100</v>
      </c>
      <c r="AJ25" s="52">
        <f t="shared" si="13"/>
        <v>100</v>
      </c>
      <c r="AK25" s="52">
        <f t="shared" si="14"/>
        <v>100</v>
      </c>
      <c r="AL25" s="52">
        <f t="shared" si="15"/>
        <v>100</v>
      </c>
    </row>
    <row r="26" spans="1:38" ht="14.25" customHeight="1" hidden="1">
      <c r="A26" s="32">
        <v>23</v>
      </c>
      <c r="B26" s="44" t="s">
        <v>66</v>
      </c>
      <c r="C26" s="44" t="s">
        <v>67</v>
      </c>
      <c r="D26" s="51" t="s">
        <v>292</v>
      </c>
      <c r="E26" s="6" t="s">
        <v>4</v>
      </c>
      <c r="F26" s="27" t="s">
        <v>118</v>
      </c>
      <c r="G26" s="10">
        <v>0</v>
      </c>
      <c r="H26" s="34">
        <v>36</v>
      </c>
      <c r="I26" s="10">
        <v>0</v>
      </c>
      <c r="J26" s="34">
        <v>36</v>
      </c>
      <c r="K26" s="10">
        <v>0</v>
      </c>
      <c r="L26" s="34">
        <v>36</v>
      </c>
      <c r="M26" s="10">
        <v>0</v>
      </c>
      <c r="N26" s="34">
        <v>36</v>
      </c>
      <c r="O26" s="10">
        <v>0</v>
      </c>
      <c r="P26" s="34">
        <v>36</v>
      </c>
      <c r="Q26" s="42">
        <f t="shared" si="0"/>
        <v>108</v>
      </c>
      <c r="R26" s="41">
        <f t="shared" si="1"/>
        <v>108</v>
      </c>
      <c r="T26" s="41" t="str">
        <f t="shared" si="2"/>
        <v>NE</v>
      </c>
      <c r="U26" s="39"/>
      <c r="V26" s="39"/>
      <c r="W26" s="52">
        <v>200</v>
      </c>
      <c r="X26" s="40"/>
      <c r="Y26" s="38">
        <f t="shared" si="3"/>
        <v>200</v>
      </c>
      <c r="AA26" s="78">
        <f t="shared" si="4"/>
        <v>108</v>
      </c>
      <c r="AB26" s="78">
        <f t="shared" si="5"/>
        <v>300</v>
      </c>
      <c r="AC26" s="52">
        <f t="shared" si="6"/>
        <v>36</v>
      </c>
      <c r="AD26" s="52">
        <f t="shared" si="7"/>
        <v>36</v>
      </c>
      <c r="AE26" s="52">
        <f t="shared" si="8"/>
        <v>36</v>
      </c>
      <c r="AF26" s="52">
        <f t="shared" si="9"/>
        <v>36</v>
      </c>
      <c r="AG26" s="52">
        <f t="shared" si="10"/>
        <v>36</v>
      </c>
      <c r="AH26" s="52">
        <f t="shared" si="11"/>
        <v>100</v>
      </c>
      <c r="AI26" s="52">
        <f t="shared" si="12"/>
        <v>100</v>
      </c>
      <c r="AJ26" s="52">
        <f t="shared" si="13"/>
        <v>100</v>
      </c>
      <c r="AK26" s="52">
        <f t="shared" si="14"/>
        <v>100</v>
      </c>
      <c r="AL26" s="52">
        <f t="shared" si="15"/>
        <v>100</v>
      </c>
    </row>
    <row r="27" spans="1:38" ht="14.25" customHeight="1" hidden="1">
      <c r="A27" s="32">
        <v>24</v>
      </c>
      <c r="B27" s="3" t="s">
        <v>225</v>
      </c>
      <c r="C27" s="3" t="s">
        <v>87</v>
      </c>
      <c r="D27" s="8" t="s">
        <v>158</v>
      </c>
      <c r="E27" s="4" t="s">
        <v>158</v>
      </c>
      <c r="F27" s="33" t="s">
        <v>302</v>
      </c>
      <c r="G27" s="10">
        <v>0</v>
      </c>
      <c r="H27" s="34">
        <v>36</v>
      </c>
      <c r="I27" s="10">
        <v>0</v>
      </c>
      <c r="J27" s="34">
        <v>36</v>
      </c>
      <c r="K27" s="10">
        <v>0</v>
      </c>
      <c r="L27" s="34">
        <v>36</v>
      </c>
      <c r="M27" s="10">
        <v>0</v>
      </c>
      <c r="N27" s="34">
        <v>36</v>
      </c>
      <c r="O27" s="10">
        <v>0</v>
      </c>
      <c r="P27" s="34">
        <v>36</v>
      </c>
      <c r="Q27" s="42">
        <f t="shared" si="0"/>
        <v>108</v>
      </c>
      <c r="R27" s="41">
        <f t="shared" si="1"/>
        <v>108</v>
      </c>
      <c r="S27" s="20"/>
      <c r="T27" s="41" t="str">
        <f t="shared" si="2"/>
        <v>NE</v>
      </c>
      <c r="U27" s="52"/>
      <c r="V27" s="52"/>
      <c r="W27" s="52">
        <v>200</v>
      </c>
      <c r="X27" s="52"/>
      <c r="Y27" s="38">
        <f t="shared" si="3"/>
        <v>200</v>
      </c>
      <c r="Z27" s="21"/>
      <c r="AA27" s="78">
        <f t="shared" si="4"/>
        <v>108</v>
      </c>
      <c r="AB27" s="78">
        <f t="shared" si="5"/>
        <v>300</v>
      </c>
      <c r="AC27" s="52">
        <f t="shared" si="6"/>
        <v>36</v>
      </c>
      <c r="AD27" s="52">
        <f t="shared" si="7"/>
        <v>36</v>
      </c>
      <c r="AE27" s="52">
        <f t="shared" si="8"/>
        <v>36</v>
      </c>
      <c r="AF27" s="52">
        <f t="shared" si="9"/>
        <v>36</v>
      </c>
      <c r="AG27" s="52">
        <f t="shared" si="10"/>
        <v>36</v>
      </c>
      <c r="AH27" s="52">
        <f t="shared" si="11"/>
        <v>100</v>
      </c>
      <c r="AI27" s="52">
        <f t="shared" si="12"/>
        <v>100</v>
      </c>
      <c r="AJ27" s="52">
        <f t="shared" si="13"/>
        <v>100</v>
      </c>
      <c r="AK27" s="52">
        <f t="shared" si="14"/>
        <v>100</v>
      </c>
      <c r="AL27" s="52">
        <f t="shared" si="15"/>
        <v>100</v>
      </c>
    </row>
    <row r="28" spans="1:38" ht="14.25" customHeight="1" hidden="1">
      <c r="A28" s="32">
        <v>25</v>
      </c>
      <c r="B28" s="35" t="s">
        <v>92</v>
      </c>
      <c r="C28" s="35" t="s">
        <v>93</v>
      </c>
      <c r="D28" s="46" t="s">
        <v>94</v>
      </c>
      <c r="E28" s="35" t="s">
        <v>94</v>
      </c>
      <c r="F28" s="36" t="s">
        <v>200</v>
      </c>
      <c r="G28" s="10">
        <v>0</v>
      </c>
      <c r="H28" s="34">
        <v>36</v>
      </c>
      <c r="I28" s="10">
        <v>0</v>
      </c>
      <c r="J28" s="34">
        <v>36</v>
      </c>
      <c r="K28" s="10">
        <v>0</v>
      </c>
      <c r="L28" s="34">
        <v>36</v>
      </c>
      <c r="M28" s="10">
        <v>0</v>
      </c>
      <c r="N28" s="34">
        <v>36</v>
      </c>
      <c r="O28" s="10">
        <v>0</v>
      </c>
      <c r="P28" s="34">
        <v>36</v>
      </c>
      <c r="Q28" s="42">
        <f t="shared" si="0"/>
        <v>108</v>
      </c>
      <c r="R28" s="41">
        <f t="shared" si="1"/>
        <v>108</v>
      </c>
      <c r="S28" s="31"/>
      <c r="T28" s="41" t="str">
        <f t="shared" si="2"/>
        <v>NE</v>
      </c>
      <c r="U28" s="52"/>
      <c r="V28" s="52"/>
      <c r="W28" s="52">
        <v>200</v>
      </c>
      <c r="X28" s="52"/>
      <c r="Y28" s="38">
        <f t="shared" si="3"/>
        <v>200</v>
      </c>
      <c r="AA28" s="78">
        <f t="shared" si="4"/>
        <v>108</v>
      </c>
      <c r="AB28" s="78">
        <f t="shared" si="5"/>
        <v>300</v>
      </c>
      <c r="AC28" s="52">
        <f t="shared" si="6"/>
        <v>36</v>
      </c>
      <c r="AD28" s="52">
        <f t="shared" si="7"/>
        <v>36</v>
      </c>
      <c r="AE28" s="52">
        <f t="shared" si="8"/>
        <v>36</v>
      </c>
      <c r="AF28" s="52">
        <f t="shared" si="9"/>
        <v>36</v>
      </c>
      <c r="AG28" s="52">
        <f t="shared" si="10"/>
        <v>36</v>
      </c>
      <c r="AH28" s="52">
        <f t="shared" si="11"/>
        <v>100</v>
      </c>
      <c r="AI28" s="52">
        <f t="shared" si="12"/>
        <v>100</v>
      </c>
      <c r="AJ28" s="52">
        <f t="shared" si="13"/>
        <v>100</v>
      </c>
      <c r="AK28" s="52">
        <f t="shared" si="14"/>
        <v>100</v>
      </c>
      <c r="AL28" s="52">
        <f t="shared" si="15"/>
        <v>100</v>
      </c>
    </row>
    <row r="29" spans="1:38" ht="14.25" customHeight="1" hidden="1">
      <c r="A29" s="32">
        <v>26</v>
      </c>
      <c r="B29" s="75" t="s">
        <v>228</v>
      </c>
      <c r="C29" s="75" t="s">
        <v>229</v>
      </c>
      <c r="D29" s="8" t="s">
        <v>158</v>
      </c>
      <c r="E29" s="59" t="s">
        <v>50</v>
      </c>
      <c r="F29" s="33" t="s">
        <v>300</v>
      </c>
      <c r="G29" s="10">
        <v>0</v>
      </c>
      <c r="H29" s="34">
        <v>36</v>
      </c>
      <c r="I29" s="10">
        <v>0</v>
      </c>
      <c r="J29" s="34">
        <v>36</v>
      </c>
      <c r="K29" s="10">
        <v>0</v>
      </c>
      <c r="L29" s="34">
        <v>36</v>
      </c>
      <c r="M29" s="10">
        <v>0</v>
      </c>
      <c r="N29" s="34">
        <v>36</v>
      </c>
      <c r="O29" s="10">
        <v>0</v>
      </c>
      <c r="P29" s="34">
        <v>36</v>
      </c>
      <c r="Q29" s="42">
        <f t="shared" si="0"/>
        <v>108</v>
      </c>
      <c r="R29" s="41">
        <f t="shared" si="1"/>
        <v>108</v>
      </c>
      <c r="T29" s="41" t="str">
        <f t="shared" si="2"/>
        <v>NE</v>
      </c>
      <c r="U29" s="52"/>
      <c r="V29" s="52"/>
      <c r="W29" s="52">
        <v>200</v>
      </c>
      <c r="X29" s="52"/>
      <c r="Y29" s="38">
        <f t="shared" si="3"/>
        <v>200</v>
      </c>
      <c r="AA29" s="78">
        <f t="shared" si="4"/>
        <v>108</v>
      </c>
      <c r="AB29" s="78">
        <f t="shared" si="5"/>
        <v>300</v>
      </c>
      <c r="AC29" s="52">
        <f t="shared" si="6"/>
        <v>36</v>
      </c>
      <c r="AD29" s="52">
        <f t="shared" si="7"/>
        <v>36</v>
      </c>
      <c r="AE29" s="52">
        <f t="shared" si="8"/>
        <v>36</v>
      </c>
      <c r="AF29" s="52">
        <f t="shared" si="9"/>
        <v>36</v>
      </c>
      <c r="AG29" s="52">
        <f t="shared" si="10"/>
        <v>36</v>
      </c>
      <c r="AH29" s="52">
        <f t="shared" si="11"/>
        <v>100</v>
      </c>
      <c r="AI29" s="52">
        <f t="shared" si="12"/>
        <v>100</v>
      </c>
      <c r="AJ29" s="52">
        <f t="shared" si="13"/>
        <v>100</v>
      </c>
      <c r="AK29" s="52">
        <f t="shared" si="14"/>
        <v>100</v>
      </c>
      <c r="AL29" s="52">
        <f t="shared" si="15"/>
        <v>100</v>
      </c>
    </row>
    <row r="30" spans="1:38" ht="14.25" customHeight="1" hidden="1">
      <c r="A30" s="32">
        <v>27</v>
      </c>
      <c r="B30" s="44" t="s">
        <v>88</v>
      </c>
      <c r="C30" s="44" t="s">
        <v>24</v>
      </c>
      <c r="D30" s="24" t="s">
        <v>224</v>
      </c>
      <c r="E30" s="44" t="s">
        <v>80</v>
      </c>
      <c r="F30" s="44" t="s">
        <v>89</v>
      </c>
      <c r="G30" s="10">
        <v>0</v>
      </c>
      <c r="H30" s="34">
        <v>36</v>
      </c>
      <c r="I30" s="10">
        <v>0</v>
      </c>
      <c r="J30" s="34">
        <v>36</v>
      </c>
      <c r="K30" s="10">
        <v>0</v>
      </c>
      <c r="L30" s="34">
        <v>36</v>
      </c>
      <c r="M30" s="10">
        <v>0</v>
      </c>
      <c r="N30" s="34">
        <v>36</v>
      </c>
      <c r="O30" s="10">
        <v>0</v>
      </c>
      <c r="P30" s="34">
        <v>36</v>
      </c>
      <c r="Q30" s="42">
        <f t="shared" si="0"/>
        <v>108</v>
      </c>
      <c r="R30" s="41">
        <f t="shared" si="1"/>
        <v>108</v>
      </c>
      <c r="S30" s="31"/>
      <c r="T30" s="41" t="str">
        <f t="shared" si="2"/>
        <v>NE</v>
      </c>
      <c r="U30" s="39"/>
      <c r="V30" s="39"/>
      <c r="W30" s="52">
        <v>200</v>
      </c>
      <c r="X30" s="40"/>
      <c r="Y30" s="38">
        <f t="shared" si="3"/>
        <v>200</v>
      </c>
      <c r="AA30" s="78">
        <f t="shared" si="4"/>
        <v>108</v>
      </c>
      <c r="AB30" s="78">
        <f t="shared" si="5"/>
        <v>300</v>
      </c>
      <c r="AC30" s="52">
        <f t="shared" si="6"/>
        <v>36</v>
      </c>
      <c r="AD30" s="52">
        <f t="shared" si="7"/>
        <v>36</v>
      </c>
      <c r="AE30" s="52">
        <f t="shared" si="8"/>
        <v>36</v>
      </c>
      <c r="AF30" s="52">
        <f t="shared" si="9"/>
        <v>36</v>
      </c>
      <c r="AG30" s="52">
        <f t="shared" si="10"/>
        <v>36</v>
      </c>
      <c r="AH30" s="52">
        <f t="shared" si="11"/>
        <v>100</v>
      </c>
      <c r="AI30" s="52">
        <f t="shared" si="12"/>
        <v>100</v>
      </c>
      <c r="AJ30" s="52">
        <f t="shared" si="13"/>
        <v>100</v>
      </c>
      <c r="AK30" s="52">
        <f t="shared" si="14"/>
        <v>100</v>
      </c>
      <c r="AL30" s="52">
        <f t="shared" si="15"/>
        <v>100</v>
      </c>
    </row>
    <row r="31" spans="1:38" ht="14.25" customHeight="1" hidden="1">
      <c r="A31" s="32">
        <v>28</v>
      </c>
      <c r="B31" s="44" t="s">
        <v>23</v>
      </c>
      <c r="C31" s="44" t="s">
        <v>24</v>
      </c>
      <c r="D31" s="24" t="s">
        <v>224</v>
      </c>
      <c r="E31" s="1" t="s">
        <v>78</v>
      </c>
      <c r="F31" s="44" t="s">
        <v>64</v>
      </c>
      <c r="G31" s="10">
        <v>0</v>
      </c>
      <c r="H31" s="34">
        <v>36</v>
      </c>
      <c r="I31" s="10">
        <v>0</v>
      </c>
      <c r="J31" s="34">
        <v>36</v>
      </c>
      <c r="K31" s="10">
        <v>0</v>
      </c>
      <c r="L31" s="34">
        <v>36</v>
      </c>
      <c r="M31" s="10">
        <v>0</v>
      </c>
      <c r="N31" s="34">
        <v>36</v>
      </c>
      <c r="O31" s="10">
        <v>0</v>
      </c>
      <c r="P31" s="34">
        <v>36</v>
      </c>
      <c r="Q31" s="42">
        <f t="shared" si="0"/>
        <v>108</v>
      </c>
      <c r="R31" s="41">
        <f t="shared" si="1"/>
        <v>108</v>
      </c>
      <c r="S31" s="31"/>
      <c r="T31" s="41" t="str">
        <f t="shared" si="2"/>
        <v>NE</v>
      </c>
      <c r="U31" s="52"/>
      <c r="V31" s="52"/>
      <c r="W31" s="52">
        <v>200</v>
      </c>
      <c r="X31" s="52"/>
      <c r="Y31" s="38">
        <f t="shared" si="3"/>
        <v>200</v>
      </c>
      <c r="AA31" s="78">
        <f t="shared" si="4"/>
        <v>108</v>
      </c>
      <c r="AB31" s="78">
        <f t="shared" si="5"/>
        <v>300</v>
      </c>
      <c r="AC31" s="52">
        <f t="shared" si="6"/>
        <v>36</v>
      </c>
      <c r="AD31" s="52">
        <f t="shared" si="7"/>
        <v>36</v>
      </c>
      <c r="AE31" s="52">
        <f t="shared" si="8"/>
        <v>36</v>
      </c>
      <c r="AF31" s="52">
        <f t="shared" si="9"/>
        <v>36</v>
      </c>
      <c r="AG31" s="52">
        <f t="shared" si="10"/>
        <v>36</v>
      </c>
      <c r="AH31" s="52">
        <f t="shared" si="11"/>
        <v>100</v>
      </c>
      <c r="AI31" s="52">
        <f t="shared" si="12"/>
        <v>100</v>
      </c>
      <c r="AJ31" s="52">
        <f t="shared" si="13"/>
        <v>100</v>
      </c>
      <c r="AK31" s="52">
        <f t="shared" si="14"/>
        <v>100</v>
      </c>
      <c r="AL31" s="52">
        <f t="shared" si="15"/>
        <v>100</v>
      </c>
    </row>
    <row r="32" spans="1:38" ht="14.25" customHeight="1" hidden="1">
      <c r="A32" s="32">
        <v>29</v>
      </c>
      <c r="B32" s="27" t="s">
        <v>207</v>
      </c>
      <c r="C32" s="27" t="s">
        <v>2</v>
      </c>
      <c r="D32" s="91" t="s">
        <v>291</v>
      </c>
      <c r="E32" s="92" t="s">
        <v>242</v>
      </c>
      <c r="F32" s="27" t="s">
        <v>209</v>
      </c>
      <c r="G32" s="10">
        <v>0</v>
      </c>
      <c r="H32" s="34">
        <v>36</v>
      </c>
      <c r="I32" s="10">
        <v>0</v>
      </c>
      <c r="J32" s="34">
        <v>36</v>
      </c>
      <c r="K32" s="10">
        <v>0</v>
      </c>
      <c r="L32" s="34">
        <v>36</v>
      </c>
      <c r="M32" s="10">
        <v>0</v>
      </c>
      <c r="N32" s="34">
        <v>36</v>
      </c>
      <c r="O32" s="10">
        <v>0</v>
      </c>
      <c r="P32" s="34">
        <v>36</v>
      </c>
      <c r="Q32" s="42">
        <f t="shared" si="0"/>
        <v>108</v>
      </c>
      <c r="R32" s="41">
        <f t="shared" si="1"/>
        <v>108</v>
      </c>
      <c r="S32" s="20"/>
      <c r="T32" s="41" t="str">
        <f t="shared" si="2"/>
        <v>NE</v>
      </c>
      <c r="U32" s="52"/>
      <c r="V32" s="52"/>
      <c r="W32" s="52">
        <v>200</v>
      </c>
      <c r="X32" s="52"/>
      <c r="Y32" s="38">
        <f t="shared" si="3"/>
        <v>200</v>
      </c>
      <c r="Z32" s="21"/>
      <c r="AA32" s="78">
        <f t="shared" si="4"/>
        <v>108</v>
      </c>
      <c r="AB32" s="78">
        <f t="shared" si="5"/>
        <v>300</v>
      </c>
      <c r="AC32" s="52">
        <f t="shared" si="6"/>
        <v>36</v>
      </c>
      <c r="AD32" s="52">
        <f t="shared" si="7"/>
        <v>36</v>
      </c>
      <c r="AE32" s="52">
        <f t="shared" si="8"/>
        <v>36</v>
      </c>
      <c r="AF32" s="52">
        <f t="shared" si="9"/>
        <v>36</v>
      </c>
      <c r="AG32" s="52">
        <f t="shared" si="10"/>
        <v>36</v>
      </c>
      <c r="AH32" s="52">
        <f t="shared" si="11"/>
        <v>100</v>
      </c>
      <c r="AI32" s="52">
        <f t="shared" si="12"/>
        <v>100</v>
      </c>
      <c r="AJ32" s="52">
        <f t="shared" si="13"/>
        <v>100</v>
      </c>
      <c r="AK32" s="52">
        <f t="shared" si="14"/>
        <v>100</v>
      </c>
      <c r="AL32" s="52">
        <f t="shared" si="15"/>
        <v>100</v>
      </c>
    </row>
    <row r="33" spans="1:38" ht="14.25" customHeight="1" hidden="1">
      <c r="A33" s="32">
        <v>30</v>
      </c>
      <c r="B33" s="80" t="s">
        <v>51</v>
      </c>
      <c r="C33" s="80" t="s">
        <v>61</v>
      </c>
      <c r="D33" s="50" t="s">
        <v>158</v>
      </c>
      <c r="E33" s="17" t="s">
        <v>50</v>
      </c>
      <c r="F33" s="80" t="s">
        <v>62</v>
      </c>
      <c r="G33" s="10">
        <v>0</v>
      </c>
      <c r="H33" s="34">
        <v>36</v>
      </c>
      <c r="I33" s="10">
        <v>0</v>
      </c>
      <c r="J33" s="34">
        <v>36</v>
      </c>
      <c r="K33" s="10">
        <v>0</v>
      </c>
      <c r="L33" s="34">
        <v>36</v>
      </c>
      <c r="M33" s="10">
        <v>0</v>
      </c>
      <c r="N33" s="34">
        <v>36</v>
      </c>
      <c r="O33" s="10">
        <v>0</v>
      </c>
      <c r="P33" s="34">
        <v>36</v>
      </c>
      <c r="Q33" s="42">
        <f t="shared" si="0"/>
        <v>108</v>
      </c>
      <c r="R33" s="41">
        <f t="shared" si="1"/>
        <v>108</v>
      </c>
      <c r="S33" s="31"/>
      <c r="T33" s="41" t="str">
        <f t="shared" si="2"/>
        <v>NE</v>
      </c>
      <c r="U33" s="52"/>
      <c r="V33" s="52"/>
      <c r="W33" s="52">
        <v>200</v>
      </c>
      <c r="X33" s="52"/>
      <c r="Y33" s="38">
        <f t="shared" si="3"/>
        <v>200</v>
      </c>
      <c r="AA33" s="78">
        <f t="shared" si="4"/>
        <v>108</v>
      </c>
      <c r="AB33" s="78">
        <f t="shared" si="5"/>
        <v>300</v>
      </c>
      <c r="AC33" s="52">
        <f t="shared" si="6"/>
        <v>36</v>
      </c>
      <c r="AD33" s="52">
        <f t="shared" si="7"/>
        <v>36</v>
      </c>
      <c r="AE33" s="52">
        <f t="shared" si="8"/>
        <v>36</v>
      </c>
      <c r="AF33" s="52">
        <f t="shared" si="9"/>
        <v>36</v>
      </c>
      <c r="AG33" s="52">
        <f t="shared" si="10"/>
        <v>36</v>
      </c>
      <c r="AH33" s="52">
        <f t="shared" si="11"/>
        <v>100</v>
      </c>
      <c r="AI33" s="52">
        <f t="shared" si="12"/>
        <v>100</v>
      </c>
      <c r="AJ33" s="52">
        <f t="shared" si="13"/>
        <v>100</v>
      </c>
      <c r="AK33" s="52">
        <f t="shared" si="14"/>
        <v>100</v>
      </c>
      <c r="AL33" s="52">
        <f t="shared" si="15"/>
        <v>100</v>
      </c>
    </row>
    <row r="34" spans="1:38" ht="14.25" customHeight="1" hidden="1">
      <c r="A34" s="32">
        <v>31</v>
      </c>
      <c r="B34" s="35" t="s">
        <v>51</v>
      </c>
      <c r="C34" s="35" t="s">
        <v>101</v>
      </c>
      <c r="D34" s="46" t="s">
        <v>158</v>
      </c>
      <c r="E34" s="17" t="s">
        <v>50</v>
      </c>
      <c r="F34" s="35" t="s">
        <v>54</v>
      </c>
      <c r="G34" s="10">
        <v>0</v>
      </c>
      <c r="H34" s="34">
        <v>36</v>
      </c>
      <c r="I34" s="10">
        <v>0</v>
      </c>
      <c r="J34" s="34">
        <v>36</v>
      </c>
      <c r="K34" s="10">
        <v>0</v>
      </c>
      <c r="L34" s="34">
        <v>36</v>
      </c>
      <c r="M34" s="10">
        <v>0</v>
      </c>
      <c r="N34" s="34">
        <v>36</v>
      </c>
      <c r="O34" s="10">
        <v>0</v>
      </c>
      <c r="P34" s="34">
        <v>36</v>
      </c>
      <c r="Q34" s="42">
        <f t="shared" si="0"/>
        <v>108</v>
      </c>
      <c r="R34" s="41">
        <f t="shared" si="1"/>
        <v>108</v>
      </c>
      <c r="S34" s="31"/>
      <c r="T34" s="41" t="str">
        <f t="shared" si="2"/>
        <v>NE</v>
      </c>
      <c r="U34" s="52"/>
      <c r="V34" s="52"/>
      <c r="W34" s="52">
        <v>200</v>
      </c>
      <c r="X34" s="52"/>
      <c r="Y34" s="38">
        <f t="shared" si="3"/>
        <v>200</v>
      </c>
      <c r="AA34" s="78">
        <f t="shared" si="4"/>
        <v>108</v>
      </c>
      <c r="AB34" s="78">
        <f t="shared" si="5"/>
        <v>300</v>
      </c>
      <c r="AC34" s="52">
        <f t="shared" si="6"/>
        <v>36</v>
      </c>
      <c r="AD34" s="52">
        <f t="shared" si="7"/>
        <v>36</v>
      </c>
      <c r="AE34" s="52">
        <f t="shared" si="8"/>
        <v>36</v>
      </c>
      <c r="AF34" s="52">
        <f t="shared" si="9"/>
        <v>36</v>
      </c>
      <c r="AG34" s="52">
        <f t="shared" si="10"/>
        <v>36</v>
      </c>
      <c r="AH34" s="52">
        <f t="shared" si="11"/>
        <v>100</v>
      </c>
      <c r="AI34" s="52">
        <f t="shared" si="12"/>
        <v>100</v>
      </c>
      <c r="AJ34" s="52">
        <f t="shared" si="13"/>
        <v>100</v>
      </c>
      <c r="AK34" s="52">
        <f t="shared" si="14"/>
        <v>100</v>
      </c>
      <c r="AL34" s="52">
        <f t="shared" si="15"/>
        <v>100</v>
      </c>
    </row>
    <row r="35" spans="1:38" ht="14.25" customHeight="1" hidden="1">
      <c r="A35" s="32">
        <v>32</v>
      </c>
      <c r="B35" s="14" t="s">
        <v>230</v>
      </c>
      <c r="C35" s="9" t="s">
        <v>231</v>
      </c>
      <c r="D35" s="8" t="s">
        <v>158</v>
      </c>
      <c r="E35" s="11" t="s">
        <v>234</v>
      </c>
      <c r="F35" s="33" t="s">
        <v>299</v>
      </c>
      <c r="G35" s="10">
        <v>0</v>
      </c>
      <c r="H35" s="34">
        <v>36</v>
      </c>
      <c r="I35" s="10">
        <v>0</v>
      </c>
      <c r="J35" s="34">
        <v>36</v>
      </c>
      <c r="K35" s="10">
        <v>0</v>
      </c>
      <c r="L35" s="34">
        <v>36</v>
      </c>
      <c r="M35" s="10">
        <v>0</v>
      </c>
      <c r="N35" s="34">
        <v>36</v>
      </c>
      <c r="O35" s="10">
        <v>0</v>
      </c>
      <c r="P35" s="34">
        <v>36</v>
      </c>
      <c r="Q35" s="42">
        <f t="shared" si="0"/>
        <v>108</v>
      </c>
      <c r="R35" s="41">
        <f t="shared" si="1"/>
        <v>108</v>
      </c>
      <c r="S35" s="20"/>
      <c r="T35" s="41" t="str">
        <f t="shared" si="2"/>
        <v>NE</v>
      </c>
      <c r="U35" s="52"/>
      <c r="V35" s="52"/>
      <c r="W35" s="52">
        <v>200</v>
      </c>
      <c r="X35" s="52"/>
      <c r="Y35" s="38">
        <f t="shared" si="3"/>
        <v>200</v>
      </c>
      <c r="Z35" s="21"/>
      <c r="AA35" s="78">
        <f t="shared" si="4"/>
        <v>108</v>
      </c>
      <c r="AB35" s="78">
        <f t="shared" si="5"/>
        <v>300</v>
      </c>
      <c r="AC35" s="52">
        <f t="shared" si="6"/>
        <v>36</v>
      </c>
      <c r="AD35" s="52">
        <f t="shared" si="7"/>
        <v>36</v>
      </c>
      <c r="AE35" s="52">
        <f t="shared" si="8"/>
        <v>36</v>
      </c>
      <c r="AF35" s="52">
        <f t="shared" si="9"/>
        <v>36</v>
      </c>
      <c r="AG35" s="52">
        <f t="shared" si="10"/>
        <v>36</v>
      </c>
      <c r="AH35" s="52">
        <f t="shared" si="11"/>
        <v>100</v>
      </c>
      <c r="AI35" s="52">
        <f t="shared" si="12"/>
        <v>100</v>
      </c>
      <c r="AJ35" s="52">
        <f t="shared" si="13"/>
        <v>100</v>
      </c>
      <c r="AK35" s="52">
        <f t="shared" si="14"/>
        <v>100</v>
      </c>
      <c r="AL35" s="52">
        <f t="shared" si="15"/>
        <v>100</v>
      </c>
    </row>
    <row r="36" spans="1:38" ht="14.25" customHeight="1" hidden="1">
      <c r="A36" s="32">
        <v>33</v>
      </c>
      <c r="B36" s="35" t="s">
        <v>98</v>
      </c>
      <c r="C36" s="35" t="s">
        <v>99</v>
      </c>
      <c r="D36" s="46" t="s">
        <v>94</v>
      </c>
      <c r="E36" s="35" t="s">
        <v>94</v>
      </c>
      <c r="F36" s="36" t="s">
        <v>100</v>
      </c>
      <c r="G36" s="10">
        <v>0</v>
      </c>
      <c r="H36" s="34">
        <v>36</v>
      </c>
      <c r="I36" s="10">
        <v>0</v>
      </c>
      <c r="J36" s="34">
        <v>36</v>
      </c>
      <c r="K36" s="10">
        <v>0</v>
      </c>
      <c r="L36" s="34">
        <v>36</v>
      </c>
      <c r="M36" s="10">
        <v>0</v>
      </c>
      <c r="N36" s="34">
        <v>36</v>
      </c>
      <c r="O36" s="10">
        <v>0</v>
      </c>
      <c r="P36" s="34">
        <v>36</v>
      </c>
      <c r="Q36" s="42">
        <f t="shared" si="0"/>
        <v>108</v>
      </c>
      <c r="R36" s="41">
        <f t="shared" si="1"/>
        <v>108</v>
      </c>
      <c r="S36" s="31"/>
      <c r="T36" s="41" t="str">
        <f t="shared" si="2"/>
        <v>NE</v>
      </c>
      <c r="U36" s="52"/>
      <c r="V36" s="52"/>
      <c r="W36" s="52">
        <v>200</v>
      </c>
      <c r="X36" s="52"/>
      <c r="Y36" s="38">
        <f t="shared" si="3"/>
        <v>200</v>
      </c>
      <c r="AA36" s="78">
        <f t="shared" si="4"/>
        <v>108</v>
      </c>
      <c r="AB36" s="78">
        <f t="shared" si="5"/>
        <v>300</v>
      </c>
      <c r="AC36" s="52">
        <f t="shared" si="6"/>
        <v>36</v>
      </c>
      <c r="AD36" s="52">
        <f t="shared" si="7"/>
        <v>36</v>
      </c>
      <c r="AE36" s="52">
        <f t="shared" si="8"/>
        <v>36</v>
      </c>
      <c r="AF36" s="52">
        <f t="shared" si="9"/>
        <v>36</v>
      </c>
      <c r="AG36" s="52">
        <f t="shared" si="10"/>
        <v>36</v>
      </c>
      <c r="AH36" s="52">
        <f t="shared" si="11"/>
        <v>100</v>
      </c>
      <c r="AI36" s="52">
        <f t="shared" si="12"/>
        <v>100</v>
      </c>
      <c r="AJ36" s="52">
        <f t="shared" si="13"/>
        <v>100</v>
      </c>
      <c r="AK36" s="52">
        <f t="shared" si="14"/>
        <v>100</v>
      </c>
      <c r="AL36" s="52">
        <f t="shared" si="15"/>
        <v>100</v>
      </c>
    </row>
    <row r="37" spans="1:38" ht="14.25" customHeight="1" hidden="1">
      <c r="A37" s="32">
        <v>34</v>
      </c>
      <c r="B37" s="75" t="s">
        <v>301</v>
      </c>
      <c r="C37" s="75" t="s">
        <v>49</v>
      </c>
      <c r="D37" s="8" t="s">
        <v>158</v>
      </c>
      <c r="E37" s="59" t="s">
        <v>158</v>
      </c>
      <c r="F37" s="33" t="s">
        <v>302</v>
      </c>
      <c r="G37" s="10">
        <v>0</v>
      </c>
      <c r="H37" s="34">
        <v>36</v>
      </c>
      <c r="I37" s="10">
        <v>0</v>
      </c>
      <c r="J37" s="34">
        <v>36</v>
      </c>
      <c r="K37" s="10">
        <v>0</v>
      </c>
      <c r="L37" s="34">
        <v>36</v>
      </c>
      <c r="M37" s="10">
        <v>0</v>
      </c>
      <c r="N37" s="34">
        <v>36</v>
      </c>
      <c r="O37" s="10">
        <v>0</v>
      </c>
      <c r="P37" s="34">
        <v>36</v>
      </c>
      <c r="Q37" s="42">
        <f t="shared" si="0"/>
        <v>108</v>
      </c>
      <c r="R37" s="41">
        <f t="shared" si="1"/>
        <v>108</v>
      </c>
      <c r="S37" s="20"/>
      <c r="T37" s="41" t="str">
        <f t="shared" si="2"/>
        <v>NE</v>
      </c>
      <c r="U37" s="52"/>
      <c r="V37" s="52"/>
      <c r="W37" s="52">
        <v>200</v>
      </c>
      <c r="X37" s="52"/>
      <c r="Y37" s="38">
        <f t="shared" si="3"/>
        <v>200</v>
      </c>
      <c r="Z37" s="21"/>
      <c r="AA37" s="78">
        <f t="shared" si="4"/>
        <v>108</v>
      </c>
      <c r="AB37" s="78">
        <f t="shared" si="5"/>
        <v>300</v>
      </c>
      <c r="AC37" s="52">
        <f t="shared" si="6"/>
        <v>36</v>
      </c>
      <c r="AD37" s="52">
        <f t="shared" si="7"/>
        <v>36</v>
      </c>
      <c r="AE37" s="52">
        <f t="shared" si="8"/>
        <v>36</v>
      </c>
      <c r="AF37" s="52">
        <f t="shared" si="9"/>
        <v>36</v>
      </c>
      <c r="AG37" s="52">
        <f t="shared" si="10"/>
        <v>36</v>
      </c>
      <c r="AH37" s="52">
        <f t="shared" si="11"/>
        <v>100</v>
      </c>
      <c r="AI37" s="52">
        <f t="shared" si="12"/>
        <v>100</v>
      </c>
      <c r="AJ37" s="52">
        <f t="shared" si="13"/>
        <v>100</v>
      </c>
      <c r="AK37" s="52">
        <f t="shared" si="14"/>
        <v>100</v>
      </c>
      <c r="AL37" s="52">
        <f t="shared" si="15"/>
        <v>100</v>
      </c>
    </row>
    <row r="38" spans="1:38" ht="14.25" customHeight="1" hidden="1">
      <c r="A38" s="32">
        <v>35</v>
      </c>
      <c r="B38" s="17" t="s">
        <v>31</v>
      </c>
      <c r="C38" s="17" t="s">
        <v>63</v>
      </c>
      <c r="D38" s="24" t="s">
        <v>224</v>
      </c>
      <c r="E38" s="17" t="s">
        <v>79</v>
      </c>
      <c r="F38" s="2" t="s">
        <v>81</v>
      </c>
      <c r="G38" s="10">
        <v>0</v>
      </c>
      <c r="H38" s="34">
        <v>36</v>
      </c>
      <c r="I38" s="10">
        <v>0</v>
      </c>
      <c r="J38" s="34">
        <v>36</v>
      </c>
      <c r="K38" s="10">
        <v>0</v>
      </c>
      <c r="L38" s="34">
        <v>36</v>
      </c>
      <c r="M38" s="10">
        <v>0</v>
      </c>
      <c r="N38" s="34">
        <v>36</v>
      </c>
      <c r="O38" s="10">
        <v>0</v>
      </c>
      <c r="P38" s="34">
        <v>36</v>
      </c>
      <c r="Q38" s="42">
        <f t="shared" si="0"/>
        <v>108</v>
      </c>
      <c r="R38" s="41">
        <f t="shared" si="1"/>
        <v>108</v>
      </c>
      <c r="S38" s="31"/>
      <c r="T38" s="41" t="str">
        <f t="shared" si="2"/>
        <v>NE</v>
      </c>
      <c r="U38" s="39"/>
      <c r="V38" s="39"/>
      <c r="W38" s="52">
        <v>200</v>
      </c>
      <c r="X38" s="40"/>
      <c r="Y38" s="38">
        <f t="shared" si="3"/>
        <v>200</v>
      </c>
      <c r="AA38" s="78">
        <f t="shared" si="4"/>
        <v>108</v>
      </c>
      <c r="AB38" s="78">
        <f t="shared" si="5"/>
        <v>300</v>
      </c>
      <c r="AC38" s="52">
        <f t="shared" si="6"/>
        <v>36</v>
      </c>
      <c r="AD38" s="52">
        <f t="shared" si="7"/>
        <v>36</v>
      </c>
      <c r="AE38" s="52">
        <f t="shared" si="8"/>
        <v>36</v>
      </c>
      <c r="AF38" s="52">
        <f t="shared" si="9"/>
        <v>36</v>
      </c>
      <c r="AG38" s="52">
        <f t="shared" si="10"/>
        <v>36</v>
      </c>
      <c r="AH38" s="52">
        <f t="shared" si="11"/>
        <v>100</v>
      </c>
      <c r="AI38" s="52">
        <f t="shared" si="12"/>
        <v>100</v>
      </c>
      <c r="AJ38" s="52">
        <f t="shared" si="13"/>
        <v>100</v>
      </c>
      <c r="AK38" s="52">
        <f t="shared" si="14"/>
        <v>100</v>
      </c>
      <c r="AL38" s="52">
        <f t="shared" si="15"/>
        <v>100</v>
      </c>
    </row>
    <row r="39" spans="1:38" ht="14.25" customHeight="1" hidden="1">
      <c r="A39" s="32">
        <v>36</v>
      </c>
      <c r="B39" s="75" t="s">
        <v>226</v>
      </c>
      <c r="C39" s="75" t="s">
        <v>227</v>
      </c>
      <c r="D39" s="8" t="s">
        <v>158</v>
      </c>
      <c r="E39" s="59" t="s">
        <v>158</v>
      </c>
      <c r="F39" s="33" t="s">
        <v>302</v>
      </c>
      <c r="G39" s="43">
        <v>0</v>
      </c>
      <c r="H39" s="34">
        <v>36</v>
      </c>
      <c r="I39" s="43">
        <v>0</v>
      </c>
      <c r="J39" s="34">
        <v>36</v>
      </c>
      <c r="K39" s="43">
        <v>0</v>
      </c>
      <c r="L39" s="34">
        <v>36</v>
      </c>
      <c r="M39" s="43">
        <v>0</v>
      </c>
      <c r="N39" s="34">
        <v>36</v>
      </c>
      <c r="O39" s="43">
        <v>0</v>
      </c>
      <c r="P39" s="34">
        <v>36</v>
      </c>
      <c r="Q39" s="93">
        <f t="shared" si="0"/>
        <v>108</v>
      </c>
      <c r="R39" s="55">
        <f t="shared" si="1"/>
        <v>108</v>
      </c>
      <c r="T39" s="55" t="str">
        <f t="shared" si="2"/>
        <v>NE</v>
      </c>
      <c r="U39" s="94"/>
      <c r="V39" s="94"/>
      <c r="W39" s="94">
        <v>200</v>
      </c>
      <c r="X39" s="94"/>
      <c r="Y39" s="95">
        <f t="shared" si="3"/>
        <v>200</v>
      </c>
      <c r="AA39" s="96">
        <f t="shared" si="4"/>
        <v>108</v>
      </c>
      <c r="AB39" s="96">
        <f t="shared" si="5"/>
        <v>300</v>
      </c>
      <c r="AC39" s="94">
        <f t="shared" si="6"/>
        <v>36</v>
      </c>
      <c r="AD39" s="94">
        <f t="shared" si="7"/>
        <v>36</v>
      </c>
      <c r="AE39" s="94">
        <f t="shared" si="8"/>
        <v>36</v>
      </c>
      <c r="AF39" s="94">
        <f t="shared" si="9"/>
        <v>36</v>
      </c>
      <c r="AG39" s="94">
        <f t="shared" si="10"/>
        <v>36</v>
      </c>
      <c r="AH39" s="94">
        <f t="shared" si="11"/>
        <v>100</v>
      </c>
      <c r="AI39" s="94">
        <f t="shared" si="12"/>
        <v>100</v>
      </c>
      <c r="AJ39" s="94">
        <f t="shared" si="13"/>
        <v>100</v>
      </c>
      <c r="AK39" s="94">
        <f t="shared" si="14"/>
        <v>100</v>
      </c>
      <c r="AL39" s="94">
        <f t="shared" si="15"/>
        <v>100</v>
      </c>
    </row>
    <row r="40" spans="1:38" ht="14.25" customHeight="1" hidden="1">
      <c r="A40" s="32">
        <v>37</v>
      </c>
      <c r="B40" s="27" t="s">
        <v>195</v>
      </c>
      <c r="C40" s="27" t="s">
        <v>29</v>
      </c>
      <c r="D40" s="24" t="s">
        <v>224</v>
      </c>
      <c r="E40" s="1" t="s">
        <v>78</v>
      </c>
      <c r="F40" s="33" t="s">
        <v>64</v>
      </c>
      <c r="G40" s="10">
        <v>0</v>
      </c>
      <c r="H40" s="34">
        <v>36</v>
      </c>
      <c r="I40" s="10">
        <v>0</v>
      </c>
      <c r="J40" s="34">
        <v>36</v>
      </c>
      <c r="K40" s="10">
        <v>0</v>
      </c>
      <c r="L40" s="34">
        <v>36</v>
      </c>
      <c r="M40" s="10">
        <v>0</v>
      </c>
      <c r="N40" s="34">
        <v>36</v>
      </c>
      <c r="O40" s="10">
        <v>0</v>
      </c>
      <c r="P40" s="34">
        <v>36</v>
      </c>
      <c r="Q40" s="42">
        <f t="shared" si="0"/>
        <v>108</v>
      </c>
      <c r="R40" s="41">
        <f t="shared" si="1"/>
        <v>108</v>
      </c>
      <c r="S40" s="32"/>
      <c r="T40" s="41" t="str">
        <f t="shared" si="2"/>
        <v>NE</v>
      </c>
      <c r="U40" s="52"/>
      <c r="V40" s="52"/>
      <c r="W40" s="52">
        <v>200</v>
      </c>
      <c r="X40" s="52"/>
      <c r="Y40" s="38">
        <f t="shared" si="3"/>
        <v>200</v>
      </c>
      <c r="Z40" s="74"/>
      <c r="AA40" s="78">
        <f t="shared" si="4"/>
        <v>108</v>
      </c>
      <c r="AB40" s="78">
        <f t="shared" si="5"/>
        <v>300</v>
      </c>
      <c r="AC40" s="52">
        <f t="shared" si="6"/>
        <v>36</v>
      </c>
      <c r="AD40" s="52">
        <f t="shared" si="7"/>
        <v>36</v>
      </c>
      <c r="AE40" s="52">
        <f t="shared" si="8"/>
        <v>36</v>
      </c>
      <c r="AF40" s="52">
        <f t="shared" si="9"/>
        <v>36</v>
      </c>
      <c r="AG40" s="52">
        <f t="shared" si="10"/>
        <v>36</v>
      </c>
      <c r="AH40" s="52">
        <f t="shared" si="11"/>
        <v>100</v>
      </c>
      <c r="AI40" s="52">
        <f t="shared" si="12"/>
        <v>100</v>
      </c>
      <c r="AJ40" s="52">
        <f t="shared" si="13"/>
        <v>100</v>
      </c>
      <c r="AK40" s="52">
        <f t="shared" si="14"/>
        <v>100</v>
      </c>
      <c r="AL40" s="52">
        <f t="shared" si="15"/>
        <v>100</v>
      </c>
    </row>
    <row r="41" spans="1:38" ht="14.25" customHeight="1" hidden="1">
      <c r="A41" s="32">
        <v>38</v>
      </c>
      <c r="B41" s="27" t="s">
        <v>184</v>
      </c>
      <c r="C41" s="27" t="s">
        <v>1</v>
      </c>
      <c r="D41" s="8" t="s">
        <v>179</v>
      </c>
      <c r="E41" s="29" t="s">
        <v>182</v>
      </c>
      <c r="F41" s="27" t="s">
        <v>183</v>
      </c>
      <c r="G41" s="10">
        <v>0</v>
      </c>
      <c r="H41" s="34">
        <v>36</v>
      </c>
      <c r="I41" s="10">
        <v>0</v>
      </c>
      <c r="J41" s="34">
        <v>36</v>
      </c>
      <c r="K41" s="10">
        <v>0</v>
      </c>
      <c r="L41" s="34">
        <v>36</v>
      </c>
      <c r="M41" s="10">
        <v>0</v>
      </c>
      <c r="N41" s="34">
        <v>36</v>
      </c>
      <c r="O41" s="10">
        <v>0</v>
      </c>
      <c r="P41" s="34">
        <v>36</v>
      </c>
      <c r="Q41" s="42">
        <f t="shared" si="0"/>
        <v>108</v>
      </c>
      <c r="R41" s="41">
        <f t="shared" si="1"/>
        <v>108</v>
      </c>
      <c r="S41" s="32"/>
      <c r="T41" s="41" t="str">
        <f t="shared" si="2"/>
        <v>NE</v>
      </c>
      <c r="U41" s="52"/>
      <c r="V41" s="52"/>
      <c r="W41" s="52">
        <v>200</v>
      </c>
      <c r="X41" s="52"/>
      <c r="Y41" s="38">
        <f t="shared" si="3"/>
        <v>200</v>
      </c>
      <c r="Z41" s="74"/>
      <c r="AA41" s="78">
        <f t="shared" si="4"/>
        <v>108</v>
      </c>
      <c r="AB41" s="78">
        <f t="shared" si="5"/>
        <v>300</v>
      </c>
      <c r="AC41" s="52">
        <f t="shared" si="6"/>
        <v>36</v>
      </c>
      <c r="AD41" s="52">
        <f t="shared" si="7"/>
        <v>36</v>
      </c>
      <c r="AE41" s="52">
        <f t="shared" si="8"/>
        <v>36</v>
      </c>
      <c r="AF41" s="52">
        <f t="shared" si="9"/>
        <v>36</v>
      </c>
      <c r="AG41" s="52">
        <f t="shared" si="10"/>
        <v>36</v>
      </c>
      <c r="AH41" s="52">
        <f t="shared" si="11"/>
        <v>100</v>
      </c>
      <c r="AI41" s="52">
        <f t="shared" si="12"/>
        <v>100</v>
      </c>
      <c r="AJ41" s="52">
        <f t="shared" si="13"/>
        <v>100</v>
      </c>
      <c r="AK41" s="52">
        <f t="shared" si="14"/>
        <v>100</v>
      </c>
      <c r="AL41" s="52">
        <f t="shared" si="15"/>
        <v>100</v>
      </c>
    </row>
    <row r="43" ht="12.75">
      <c r="B43" s="7" t="s">
        <v>140</v>
      </c>
    </row>
    <row r="44" ht="12.75">
      <c r="B44" s="7" t="s">
        <v>141</v>
      </c>
    </row>
    <row r="45" ht="12.75">
      <c r="B45" s="7" t="s">
        <v>120</v>
      </c>
    </row>
    <row r="46" ht="12.75">
      <c r="B46" s="7" t="s">
        <v>121</v>
      </c>
    </row>
  </sheetData>
  <mergeCells count="9">
    <mergeCell ref="AH2:AL2"/>
    <mergeCell ref="T2:Y2"/>
    <mergeCell ref="G3:H3"/>
    <mergeCell ref="I3:J3"/>
    <mergeCell ref="K3:L3"/>
    <mergeCell ref="M3:N3"/>
    <mergeCell ref="O3:P3"/>
    <mergeCell ref="AA2:AB2"/>
    <mergeCell ref="AC2:AG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9.140625" style="7" customWidth="1"/>
    <col min="3" max="3" width="11.421875" style="7" customWidth="1"/>
    <col min="4" max="4" width="8.140625" style="5" bestFit="1" customWidth="1"/>
    <col min="5" max="5" width="27.28125" style="7" customWidth="1"/>
    <col min="6" max="6" width="21.140625" style="7" customWidth="1"/>
    <col min="7" max="7" width="3.7109375" style="5" customWidth="1"/>
    <col min="8" max="8" width="6.28125" style="5" customWidth="1"/>
    <col min="9" max="9" width="3.7109375" style="5" customWidth="1"/>
    <col min="10" max="10" width="6.28125" style="12" customWidth="1"/>
    <col min="11" max="11" width="3.7109375" style="5" customWidth="1"/>
    <col min="12" max="12" width="6.28125" style="12" customWidth="1"/>
    <col min="13" max="13" width="3.7109375" style="5" customWidth="1"/>
    <col min="14" max="14" width="6.28125" style="12" customWidth="1"/>
    <col min="15" max="15" width="3.7109375" style="5" customWidth="1"/>
    <col min="16" max="16" width="6.28125" style="12" customWidth="1"/>
    <col min="17" max="17" width="6.28125" style="76" customWidth="1"/>
    <col min="18" max="18" width="6.28125" style="79" customWidth="1"/>
    <col min="19" max="19" width="0" style="0" hidden="1" customWidth="1"/>
    <col min="20" max="20" width="6.28125" style="77" hidden="1" customWidth="1"/>
    <col min="21" max="25" width="6.28125" style="0" hidden="1" customWidth="1"/>
    <col min="26" max="26" width="0" style="0" hidden="1" customWidth="1"/>
    <col min="27" max="27" width="8.140625" style="77" hidden="1" customWidth="1"/>
    <col min="28" max="28" width="6.8515625" style="79" hidden="1" customWidth="1"/>
    <col min="29" max="33" width="6.28125" style="0" hidden="1" customWidth="1"/>
    <col min="34" max="38" width="4.7109375" style="5" hidden="1" customWidth="1"/>
  </cols>
  <sheetData>
    <row r="1" spans="2:6" ht="23.25">
      <c r="B1" s="13" t="s">
        <v>65</v>
      </c>
      <c r="F1" s="26" t="s">
        <v>245</v>
      </c>
    </row>
    <row r="2" spans="20:38" ht="12.75">
      <c r="T2" s="133" t="s">
        <v>117</v>
      </c>
      <c r="U2" s="133"/>
      <c r="V2" s="133"/>
      <c r="W2" s="133"/>
      <c r="X2" s="133"/>
      <c r="Y2" s="133"/>
      <c r="AA2" s="136" t="s">
        <v>210</v>
      </c>
      <c r="AB2" s="137"/>
      <c r="AC2" s="136" t="s">
        <v>211</v>
      </c>
      <c r="AD2" s="138"/>
      <c r="AE2" s="138"/>
      <c r="AF2" s="138"/>
      <c r="AG2" s="137"/>
      <c r="AH2" s="133" t="s">
        <v>180</v>
      </c>
      <c r="AI2" s="133"/>
      <c r="AJ2" s="133"/>
      <c r="AK2" s="133"/>
      <c r="AL2" s="133"/>
    </row>
    <row r="3" spans="1:38" s="53" customFormat="1" ht="33.75" customHeight="1">
      <c r="A3" s="22" t="s">
        <v>15</v>
      </c>
      <c r="B3" s="22" t="s">
        <v>11</v>
      </c>
      <c r="C3" s="22" t="s">
        <v>12</v>
      </c>
      <c r="D3" s="22" t="s">
        <v>151</v>
      </c>
      <c r="E3" s="22" t="s">
        <v>13</v>
      </c>
      <c r="F3" s="22" t="s">
        <v>14</v>
      </c>
      <c r="G3" s="139" t="s">
        <v>178</v>
      </c>
      <c r="H3" s="139"/>
      <c r="I3" s="139" t="s">
        <v>276</v>
      </c>
      <c r="J3" s="139"/>
      <c r="K3" s="134" t="s">
        <v>277</v>
      </c>
      <c r="L3" s="135"/>
      <c r="M3" s="134" t="s">
        <v>278</v>
      </c>
      <c r="N3" s="135"/>
      <c r="O3" s="134" t="s">
        <v>279</v>
      </c>
      <c r="P3" s="135"/>
      <c r="Q3" s="23" t="s">
        <v>9</v>
      </c>
      <c r="R3" s="23" t="s">
        <v>10</v>
      </c>
      <c r="T3" s="23" t="s">
        <v>116</v>
      </c>
      <c r="U3" s="23" t="s">
        <v>263</v>
      </c>
      <c r="V3" s="23" t="s">
        <v>105</v>
      </c>
      <c r="W3" s="23" t="s">
        <v>106</v>
      </c>
      <c r="X3" s="23" t="s">
        <v>107</v>
      </c>
      <c r="Y3" s="23" t="s">
        <v>109</v>
      </c>
      <c r="AA3" s="22" t="s">
        <v>212</v>
      </c>
      <c r="AB3" s="22" t="s">
        <v>213</v>
      </c>
      <c r="AC3" s="22" t="s">
        <v>214</v>
      </c>
      <c r="AD3" s="22" t="s">
        <v>215</v>
      </c>
      <c r="AE3" s="22" t="s">
        <v>216</v>
      </c>
      <c r="AF3" s="22" t="s">
        <v>217</v>
      </c>
      <c r="AG3" s="22" t="s">
        <v>218</v>
      </c>
      <c r="AH3" s="22" t="s">
        <v>214</v>
      </c>
      <c r="AI3" s="22" t="s">
        <v>215</v>
      </c>
      <c r="AJ3" s="22" t="s">
        <v>216</v>
      </c>
      <c r="AK3" s="22" t="s">
        <v>217</v>
      </c>
      <c r="AL3" s="22" t="s">
        <v>218</v>
      </c>
    </row>
    <row r="4" spans="1:38" s="30" customFormat="1" ht="14.25" customHeight="1">
      <c r="A4" s="105">
        <v>1</v>
      </c>
      <c r="B4" s="114" t="s">
        <v>90</v>
      </c>
      <c r="C4" s="114" t="s">
        <v>91</v>
      </c>
      <c r="D4" s="115" t="s">
        <v>159</v>
      </c>
      <c r="E4" s="112" t="s">
        <v>4</v>
      </c>
      <c r="F4" s="114" t="s">
        <v>185</v>
      </c>
      <c r="G4" s="107">
        <v>1</v>
      </c>
      <c r="H4" s="116">
        <v>2</v>
      </c>
      <c r="I4" s="107">
        <v>2</v>
      </c>
      <c r="J4" s="116">
        <v>3</v>
      </c>
      <c r="K4" s="107">
        <v>0</v>
      </c>
      <c r="L4" s="116">
        <v>38</v>
      </c>
      <c r="M4" s="107">
        <v>2</v>
      </c>
      <c r="N4" s="116">
        <v>3</v>
      </c>
      <c r="O4" s="107">
        <v>0</v>
      </c>
      <c r="P4" s="116">
        <v>38</v>
      </c>
      <c r="Q4" s="42">
        <f aca="true" t="shared" si="0" ref="Q4:Q32">AA4</f>
        <v>8</v>
      </c>
      <c r="R4" s="41">
        <f aca="true" t="shared" si="1" ref="R4:R32">IF(T4="ANO",AVERAGE(Q4,U4,V4,W4,X4),Q4)</f>
        <v>5</v>
      </c>
      <c r="S4" s="31"/>
      <c r="T4" s="41" t="str">
        <f aca="true" t="shared" si="2" ref="T4:T32">IF(AVERAGE(U4:X4)&lt;Q4,"ANO","NE")</f>
        <v>ANO</v>
      </c>
      <c r="U4" s="109">
        <v>2</v>
      </c>
      <c r="V4" s="109"/>
      <c r="W4" s="109"/>
      <c r="X4" s="109"/>
      <c r="Y4" s="42">
        <f aca="true" t="shared" si="3" ref="Y4:Y32">AVERAGE(U4:X4)</f>
        <v>2</v>
      </c>
      <c r="AA4" s="78">
        <f aca="true" t="shared" si="4" ref="AA4:AA32">SMALL(AC4:AG4,1)+SMALL(AC4:AG4,2)+SMALL(AC4:AG4,3)</f>
        <v>8</v>
      </c>
      <c r="AB4" s="78">
        <f aca="true" t="shared" si="5" ref="AB4:AB32">SMALL(AH4:AL4,1)+SMALL(AH4:AL4,2)+SMALL(AH4:AL4,3)</f>
        <v>5</v>
      </c>
      <c r="AC4" s="109">
        <f aca="true" t="shared" si="6" ref="AC4:AC32">IF(H4=0,200,H4)</f>
        <v>2</v>
      </c>
      <c r="AD4" s="109">
        <f aca="true" t="shared" si="7" ref="AD4:AD32">IF(J4=0,200,J4)</f>
        <v>3</v>
      </c>
      <c r="AE4" s="109">
        <f aca="true" t="shared" si="8" ref="AE4:AE32">IF(L4=0,200,L4)</f>
        <v>38</v>
      </c>
      <c r="AF4" s="109">
        <f aca="true" t="shared" si="9" ref="AF4:AF32">IF(N4=0,200,N4)</f>
        <v>3</v>
      </c>
      <c r="AG4" s="109">
        <f aca="true" t="shared" si="10" ref="AG4:AG32">IF(P4=0,200,P4)</f>
        <v>38</v>
      </c>
      <c r="AH4" s="109">
        <f aca="true" t="shared" si="11" ref="AH4:AH32">IF(G4=0,100,G4)</f>
        <v>1</v>
      </c>
      <c r="AI4" s="109">
        <f aca="true" t="shared" si="12" ref="AI4:AI32">IF(I4=0,100,I4)</f>
        <v>2</v>
      </c>
      <c r="AJ4" s="109">
        <f aca="true" t="shared" si="13" ref="AJ4:AJ32">IF(K4=0,100,K4)</f>
        <v>100</v>
      </c>
      <c r="AK4" s="109">
        <f aca="true" t="shared" si="14" ref="AK4:AK32">IF(M4=0,100,M4)</f>
        <v>2</v>
      </c>
      <c r="AL4" s="109">
        <f aca="true" t="shared" si="15" ref="AL4:AL32">IF(O4=0,100,O4)</f>
        <v>100</v>
      </c>
    </row>
    <row r="5" spans="1:38" s="30" customFormat="1" ht="14.25" customHeight="1">
      <c r="A5" s="105">
        <v>2</v>
      </c>
      <c r="B5" s="117" t="s">
        <v>281</v>
      </c>
      <c r="C5" s="117" t="s">
        <v>284</v>
      </c>
      <c r="D5" s="113" t="s">
        <v>293</v>
      </c>
      <c r="E5" s="112" t="s">
        <v>4</v>
      </c>
      <c r="F5" s="117" t="s">
        <v>169</v>
      </c>
      <c r="G5" s="107">
        <v>4</v>
      </c>
      <c r="H5" s="116">
        <v>6</v>
      </c>
      <c r="I5" s="107">
        <v>4</v>
      </c>
      <c r="J5" s="116">
        <v>6</v>
      </c>
      <c r="K5" s="107">
        <v>1</v>
      </c>
      <c r="L5" s="116">
        <v>2</v>
      </c>
      <c r="M5" s="107">
        <v>1</v>
      </c>
      <c r="N5" s="116">
        <v>2</v>
      </c>
      <c r="O5" s="107">
        <v>0</v>
      </c>
      <c r="P5" s="116">
        <v>38</v>
      </c>
      <c r="Q5" s="42">
        <f t="shared" si="0"/>
        <v>10</v>
      </c>
      <c r="R5" s="41">
        <f t="shared" si="1"/>
        <v>10</v>
      </c>
      <c r="S5" s="31"/>
      <c r="T5" s="41" t="str">
        <f t="shared" si="2"/>
        <v>NE</v>
      </c>
      <c r="U5" s="109"/>
      <c r="V5" s="109"/>
      <c r="W5" s="109">
        <v>200</v>
      </c>
      <c r="X5" s="109"/>
      <c r="Y5" s="42">
        <f t="shared" si="3"/>
        <v>200</v>
      </c>
      <c r="AA5" s="78">
        <f t="shared" si="4"/>
        <v>10</v>
      </c>
      <c r="AB5" s="78">
        <f t="shared" si="5"/>
        <v>6</v>
      </c>
      <c r="AC5" s="109">
        <f t="shared" si="6"/>
        <v>6</v>
      </c>
      <c r="AD5" s="109">
        <f t="shared" si="7"/>
        <v>6</v>
      </c>
      <c r="AE5" s="109">
        <f t="shared" si="8"/>
        <v>2</v>
      </c>
      <c r="AF5" s="109">
        <f t="shared" si="9"/>
        <v>2</v>
      </c>
      <c r="AG5" s="109">
        <f t="shared" si="10"/>
        <v>38</v>
      </c>
      <c r="AH5" s="109">
        <f t="shared" si="11"/>
        <v>4</v>
      </c>
      <c r="AI5" s="109">
        <f t="shared" si="12"/>
        <v>4</v>
      </c>
      <c r="AJ5" s="109">
        <f t="shared" si="13"/>
        <v>1</v>
      </c>
      <c r="AK5" s="109">
        <f t="shared" si="14"/>
        <v>1</v>
      </c>
      <c r="AL5" s="109">
        <f t="shared" si="15"/>
        <v>100</v>
      </c>
    </row>
    <row r="6" spans="1:38" s="30" customFormat="1" ht="14.25" customHeight="1">
      <c r="A6" s="118">
        <v>3</v>
      </c>
      <c r="B6" s="119" t="s">
        <v>167</v>
      </c>
      <c r="C6" s="119" t="s">
        <v>17</v>
      </c>
      <c r="D6" s="120" t="s">
        <v>238</v>
      </c>
      <c r="E6" s="112" t="s">
        <v>4</v>
      </c>
      <c r="F6" s="121" t="s">
        <v>73</v>
      </c>
      <c r="G6" s="107">
        <v>10</v>
      </c>
      <c r="H6" s="116">
        <v>19</v>
      </c>
      <c r="I6" s="107">
        <v>11</v>
      </c>
      <c r="J6" s="116">
        <v>19</v>
      </c>
      <c r="K6" s="107">
        <v>3</v>
      </c>
      <c r="L6" s="116">
        <v>4</v>
      </c>
      <c r="M6" s="107">
        <v>3</v>
      </c>
      <c r="N6" s="116">
        <v>5</v>
      </c>
      <c r="O6" s="107">
        <v>1</v>
      </c>
      <c r="P6" s="116">
        <v>2</v>
      </c>
      <c r="Q6" s="42">
        <f t="shared" si="0"/>
        <v>11</v>
      </c>
      <c r="R6" s="41">
        <f t="shared" si="1"/>
        <v>6.5</v>
      </c>
      <c r="S6" s="31"/>
      <c r="T6" s="41" t="str">
        <f t="shared" si="2"/>
        <v>ANO</v>
      </c>
      <c r="U6" s="109"/>
      <c r="V6" s="109"/>
      <c r="W6" s="109"/>
      <c r="X6" s="109">
        <v>2</v>
      </c>
      <c r="Y6" s="42">
        <f t="shared" si="3"/>
        <v>2</v>
      </c>
      <c r="AA6" s="78">
        <f t="shared" si="4"/>
        <v>11</v>
      </c>
      <c r="AB6" s="78">
        <f t="shared" si="5"/>
        <v>7</v>
      </c>
      <c r="AC6" s="109">
        <f t="shared" si="6"/>
        <v>19</v>
      </c>
      <c r="AD6" s="109">
        <f t="shared" si="7"/>
        <v>19</v>
      </c>
      <c r="AE6" s="109">
        <f t="shared" si="8"/>
        <v>4</v>
      </c>
      <c r="AF6" s="109">
        <f t="shared" si="9"/>
        <v>5</v>
      </c>
      <c r="AG6" s="109">
        <f t="shared" si="10"/>
        <v>2</v>
      </c>
      <c r="AH6" s="109">
        <f t="shared" si="11"/>
        <v>10</v>
      </c>
      <c r="AI6" s="109">
        <f t="shared" si="12"/>
        <v>11</v>
      </c>
      <c r="AJ6" s="109">
        <f t="shared" si="13"/>
        <v>3</v>
      </c>
      <c r="AK6" s="109">
        <f t="shared" si="14"/>
        <v>3</v>
      </c>
      <c r="AL6" s="109">
        <f t="shared" si="15"/>
        <v>1</v>
      </c>
    </row>
    <row r="7" spans="1:38" ht="14.25" customHeight="1">
      <c r="A7" s="32">
        <v>4</v>
      </c>
      <c r="B7" s="17" t="s">
        <v>70</v>
      </c>
      <c r="C7" s="17" t="s">
        <v>27</v>
      </c>
      <c r="D7" s="48" t="s">
        <v>157</v>
      </c>
      <c r="E7" s="17" t="s">
        <v>71</v>
      </c>
      <c r="F7" s="17" t="s">
        <v>185</v>
      </c>
      <c r="G7" s="10">
        <v>3</v>
      </c>
      <c r="H7" s="34">
        <v>5</v>
      </c>
      <c r="I7" s="10">
        <v>7</v>
      </c>
      <c r="J7" s="34">
        <v>12</v>
      </c>
      <c r="K7" s="10">
        <v>2</v>
      </c>
      <c r="L7" s="34">
        <v>3</v>
      </c>
      <c r="M7" s="10">
        <v>5</v>
      </c>
      <c r="N7" s="34">
        <v>7</v>
      </c>
      <c r="O7" s="10">
        <v>0</v>
      </c>
      <c r="P7" s="34">
        <v>38</v>
      </c>
      <c r="Q7" s="42">
        <f t="shared" si="0"/>
        <v>15</v>
      </c>
      <c r="R7" s="41">
        <f t="shared" si="1"/>
        <v>15</v>
      </c>
      <c r="S7" s="19"/>
      <c r="T7" s="41" t="str">
        <f t="shared" si="2"/>
        <v>NE</v>
      </c>
      <c r="U7" s="72"/>
      <c r="V7" s="72"/>
      <c r="W7" s="52">
        <v>200</v>
      </c>
      <c r="X7" s="72"/>
      <c r="Y7" s="54">
        <f t="shared" si="3"/>
        <v>200</v>
      </c>
      <c r="Z7" s="25"/>
      <c r="AA7" s="78">
        <f t="shared" si="4"/>
        <v>15</v>
      </c>
      <c r="AB7" s="78">
        <f t="shared" si="5"/>
        <v>10</v>
      </c>
      <c r="AC7" s="72">
        <f t="shared" si="6"/>
        <v>5</v>
      </c>
      <c r="AD7" s="72">
        <f t="shared" si="7"/>
        <v>12</v>
      </c>
      <c r="AE7" s="72">
        <f t="shared" si="8"/>
        <v>3</v>
      </c>
      <c r="AF7" s="72">
        <f t="shared" si="9"/>
        <v>7</v>
      </c>
      <c r="AG7" s="72">
        <f t="shared" si="10"/>
        <v>38</v>
      </c>
      <c r="AH7" s="72">
        <f t="shared" si="11"/>
        <v>3</v>
      </c>
      <c r="AI7" s="72">
        <f t="shared" si="12"/>
        <v>7</v>
      </c>
      <c r="AJ7" s="72">
        <f t="shared" si="13"/>
        <v>2</v>
      </c>
      <c r="AK7" s="72">
        <f t="shared" si="14"/>
        <v>5</v>
      </c>
      <c r="AL7" s="72">
        <f t="shared" si="15"/>
        <v>100</v>
      </c>
    </row>
    <row r="8" spans="1:38" ht="14.25" customHeight="1">
      <c r="A8" s="32">
        <v>5</v>
      </c>
      <c r="B8" s="17" t="s">
        <v>72</v>
      </c>
      <c r="C8" s="17" t="s">
        <v>2</v>
      </c>
      <c r="D8" s="81" t="s">
        <v>156</v>
      </c>
      <c r="E8" s="6" t="s">
        <v>3</v>
      </c>
      <c r="F8" s="17" t="s">
        <v>73</v>
      </c>
      <c r="G8" s="10">
        <v>0</v>
      </c>
      <c r="H8" s="34">
        <v>38</v>
      </c>
      <c r="I8" s="10">
        <v>0</v>
      </c>
      <c r="J8" s="34">
        <v>38</v>
      </c>
      <c r="K8" s="10">
        <v>5</v>
      </c>
      <c r="L8" s="34">
        <v>10</v>
      </c>
      <c r="M8" s="10">
        <v>7</v>
      </c>
      <c r="N8" s="34">
        <v>13</v>
      </c>
      <c r="O8" s="10">
        <v>2</v>
      </c>
      <c r="P8" s="34">
        <v>4</v>
      </c>
      <c r="Q8" s="42">
        <f t="shared" si="0"/>
        <v>27</v>
      </c>
      <c r="R8" s="41">
        <f t="shared" si="1"/>
        <v>13.333333333333334</v>
      </c>
      <c r="S8" s="20"/>
      <c r="T8" s="41" t="str">
        <f t="shared" si="2"/>
        <v>ANO</v>
      </c>
      <c r="U8" s="52">
        <v>9</v>
      </c>
      <c r="V8" s="52"/>
      <c r="W8" s="52"/>
      <c r="X8" s="52">
        <v>4</v>
      </c>
      <c r="Y8" s="54">
        <f t="shared" si="3"/>
        <v>6.5</v>
      </c>
      <c r="Z8" s="21"/>
      <c r="AA8" s="78">
        <f t="shared" si="4"/>
        <v>27</v>
      </c>
      <c r="AB8" s="78">
        <f t="shared" si="5"/>
        <v>14</v>
      </c>
      <c r="AC8" s="52">
        <f t="shared" si="6"/>
        <v>38</v>
      </c>
      <c r="AD8" s="52">
        <f t="shared" si="7"/>
        <v>38</v>
      </c>
      <c r="AE8" s="52">
        <f t="shared" si="8"/>
        <v>10</v>
      </c>
      <c r="AF8" s="52">
        <f t="shared" si="9"/>
        <v>13</v>
      </c>
      <c r="AG8" s="52">
        <f t="shared" si="10"/>
        <v>4</v>
      </c>
      <c r="AH8" s="52">
        <f t="shared" si="11"/>
        <v>100</v>
      </c>
      <c r="AI8" s="52">
        <f t="shared" si="12"/>
        <v>100</v>
      </c>
      <c r="AJ8" s="52">
        <f t="shared" si="13"/>
        <v>5</v>
      </c>
      <c r="AK8" s="52">
        <f t="shared" si="14"/>
        <v>7</v>
      </c>
      <c r="AL8" s="52">
        <f t="shared" si="15"/>
        <v>2</v>
      </c>
    </row>
    <row r="9" spans="1:38" ht="14.25" customHeight="1">
      <c r="A9" s="56">
        <v>6</v>
      </c>
      <c r="B9" s="17" t="s">
        <v>204</v>
      </c>
      <c r="C9" s="17" t="s">
        <v>205</v>
      </c>
      <c r="D9" s="46" t="s">
        <v>94</v>
      </c>
      <c r="E9" s="46" t="s">
        <v>94</v>
      </c>
      <c r="F9" s="17" t="s">
        <v>280</v>
      </c>
      <c r="G9" s="10">
        <v>2</v>
      </c>
      <c r="H9" s="34">
        <v>4</v>
      </c>
      <c r="I9" s="10">
        <v>3</v>
      </c>
      <c r="J9" s="34">
        <v>5</v>
      </c>
      <c r="K9" s="10">
        <v>0</v>
      </c>
      <c r="L9" s="34">
        <v>38</v>
      </c>
      <c r="M9" s="10">
        <v>0</v>
      </c>
      <c r="N9" s="34">
        <v>38</v>
      </c>
      <c r="O9" s="10">
        <v>0</v>
      </c>
      <c r="P9" s="34">
        <v>38</v>
      </c>
      <c r="Q9" s="42">
        <f t="shared" si="0"/>
        <v>47</v>
      </c>
      <c r="R9" s="41">
        <f t="shared" si="1"/>
        <v>47</v>
      </c>
      <c r="S9" s="20"/>
      <c r="T9" s="41" t="str">
        <f t="shared" si="2"/>
        <v>NE</v>
      </c>
      <c r="U9" s="52"/>
      <c r="V9" s="52"/>
      <c r="W9" s="52">
        <v>200</v>
      </c>
      <c r="X9" s="52"/>
      <c r="Y9" s="54">
        <f t="shared" si="3"/>
        <v>200</v>
      </c>
      <c r="Z9" s="21"/>
      <c r="AA9" s="78">
        <f t="shared" si="4"/>
        <v>47</v>
      </c>
      <c r="AB9" s="78">
        <f t="shared" si="5"/>
        <v>105</v>
      </c>
      <c r="AC9" s="52">
        <f t="shared" si="6"/>
        <v>4</v>
      </c>
      <c r="AD9" s="52">
        <f t="shared" si="7"/>
        <v>5</v>
      </c>
      <c r="AE9" s="52">
        <f t="shared" si="8"/>
        <v>38</v>
      </c>
      <c r="AF9" s="52">
        <f t="shared" si="9"/>
        <v>38</v>
      </c>
      <c r="AG9" s="52">
        <f t="shared" si="10"/>
        <v>38</v>
      </c>
      <c r="AH9" s="52">
        <f t="shared" si="11"/>
        <v>2</v>
      </c>
      <c r="AI9" s="52">
        <f t="shared" si="12"/>
        <v>3</v>
      </c>
      <c r="AJ9" s="52">
        <f t="shared" si="13"/>
        <v>100</v>
      </c>
      <c r="AK9" s="52">
        <f t="shared" si="14"/>
        <v>100</v>
      </c>
      <c r="AL9" s="52">
        <f t="shared" si="15"/>
        <v>100</v>
      </c>
    </row>
    <row r="10" spans="1:38" ht="14.25" customHeight="1">
      <c r="A10" s="32">
        <v>7</v>
      </c>
      <c r="B10" s="104" t="s">
        <v>69</v>
      </c>
      <c r="C10" s="104" t="s">
        <v>25</v>
      </c>
      <c r="D10" s="103" t="s">
        <v>155</v>
      </c>
      <c r="E10" s="6" t="s">
        <v>3</v>
      </c>
      <c r="F10" s="104" t="s">
        <v>306</v>
      </c>
      <c r="G10" s="10">
        <v>0</v>
      </c>
      <c r="H10" s="34">
        <v>38</v>
      </c>
      <c r="I10" s="10">
        <v>0</v>
      </c>
      <c r="J10" s="34">
        <v>38</v>
      </c>
      <c r="K10" s="10">
        <v>4</v>
      </c>
      <c r="L10" s="34">
        <v>8</v>
      </c>
      <c r="M10" s="10">
        <v>4</v>
      </c>
      <c r="N10" s="34">
        <v>6</v>
      </c>
      <c r="O10" s="10">
        <v>0</v>
      </c>
      <c r="P10" s="34">
        <v>38</v>
      </c>
      <c r="Q10" s="42">
        <f t="shared" si="0"/>
        <v>52</v>
      </c>
      <c r="R10" s="41">
        <f t="shared" si="1"/>
        <v>52</v>
      </c>
      <c r="S10" s="19"/>
      <c r="T10" s="41" t="str">
        <f t="shared" si="2"/>
        <v>NE</v>
      </c>
      <c r="U10" s="72"/>
      <c r="V10" s="72"/>
      <c r="W10" s="52">
        <v>200</v>
      </c>
      <c r="X10" s="72"/>
      <c r="Y10" s="54">
        <f t="shared" si="3"/>
        <v>200</v>
      </c>
      <c r="Z10" s="25"/>
      <c r="AA10" s="78">
        <f t="shared" si="4"/>
        <v>52</v>
      </c>
      <c r="AB10" s="78">
        <f t="shared" si="5"/>
        <v>108</v>
      </c>
      <c r="AC10" s="72">
        <f t="shared" si="6"/>
        <v>38</v>
      </c>
      <c r="AD10" s="72">
        <f t="shared" si="7"/>
        <v>38</v>
      </c>
      <c r="AE10" s="72">
        <f t="shared" si="8"/>
        <v>8</v>
      </c>
      <c r="AF10" s="72">
        <f t="shared" si="9"/>
        <v>6</v>
      </c>
      <c r="AG10" s="72">
        <f t="shared" si="10"/>
        <v>38</v>
      </c>
      <c r="AH10" s="72">
        <f t="shared" si="11"/>
        <v>100</v>
      </c>
      <c r="AI10" s="72">
        <f t="shared" si="12"/>
        <v>100</v>
      </c>
      <c r="AJ10" s="72">
        <f t="shared" si="13"/>
        <v>4</v>
      </c>
      <c r="AK10" s="72">
        <f t="shared" si="14"/>
        <v>4</v>
      </c>
      <c r="AL10" s="72">
        <f t="shared" si="15"/>
        <v>100</v>
      </c>
    </row>
    <row r="11" spans="1:38" ht="14.25" customHeight="1">
      <c r="A11" s="32">
        <v>8</v>
      </c>
      <c r="B11" s="17" t="s">
        <v>95</v>
      </c>
      <c r="C11" s="17" t="s">
        <v>96</v>
      </c>
      <c r="D11" s="48" t="s">
        <v>94</v>
      </c>
      <c r="E11" s="6" t="s">
        <v>94</v>
      </c>
      <c r="F11" s="17" t="s">
        <v>285</v>
      </c>
      <c r="G11" s="10">
        <v>5</v>
      </c>
      <c r="H11" s="34">
        <v>7</v>
      </c>
      <c r="I11" s="10">
        <v>6</v>
      </c>
      <c r="J11" s="34">
        <v>11</v>
      </c>
      <c r="K11" s="10">
        <v>0</v>
      </c>
      <c r="L11" s="34">
        <v>38</v>
      </c>
      <c r="M11" s="10">
        <v>0</v>
      </c>
      <c r="N11" s="34">
        <v>38</v>
      </c>
      <c r="O11" s="10">
        <v>0</v>
      </c>
      <c r="P11" s="34">
        <v>38</v>
      </c>
      <c r="Q11" s="42">
        <f t="shared" si="0"/>
        <v>56</v>
      </c>
      <c r="R11" s="41">
        <f t="shared" si="1"/>
        <v>56</v>
      </c>
      <c r="S11" s="20"/>
      <c r="T11" s="41" t="str">
        <f t="shared" si="2"/>
        <v>NE</v>
      </c>
      <c r="U11" s="52"/>
      <c r="V11" s="52"/>
      <c r="W11" s="52">
        <v>200</v>
      </c>
      <c r="X11" s="52"/>
      <c r="Y11" s="54">
        <f t="shared" si="3"/>
        <v>200</v>
      </c>
      <c r="Z11" s="21"/>
      <c r="AA11" s="78">
        <f t="shared" si="4"/>
        <v>56</v>
      </c>
      <c r="AB11" s="78">
        <f t="shared" si="5"/>
        <v>111</v>
      </c>
      <c r="AC11" s="52">
        <f t="shared" si="6"/>
        <v>7</v>
      </c>
      <c r="AD11" s="52">
        <f t="shared" si="7"/>
        <v>11</v>
      </c>
      <c r="AE11" s="52">
        <f t="shared" si="8"/>
        <v>38</v>
      </c>
      <c r="AF11" s="52">
        <f t="shared" si="9"/>
        <v>38</v>
      </c>
      <c r="AG11" s="52">
        <f t="shared" si="10"/>
        <v>38</v>
      </c>
      <c r="AH11" s="52">
        <f t="shared" si="11"/>
        <v>5</v>
      </c>
      <c r="AI11" s="52">
        <f t="shared" si="12"/>
        <v>6</v>
      </c>
      <c r="AJ11" s="52">
        <f t="shared" si="13"/>
        <v>100</v>
      </c>
      <c r="AK11" s="52">
        <f t="shared" si="14"/>
        <v>100</v>
      </c>
      <c r="AL11" s="52">
        <f t="shared" si="15"/>
        <v>100</v>
      </c>
    </row>
    <row r="12" spans="1:38" ht="14.25" customHeight="1">
      <c r="A12" s="56">
        <v>9</v>
      </c>
      <c r="B12" s="33" t="s">
        <v>142</v>
      </c>
      <c r="C12" s="33" t="s">
        <v>143</v>
      </c>
      <c r="D12" s="46" t="s">
        <v>94</v>
      </c>
      <c r="E12" s="46" t="s">
        <v>94</v>
      </c>
      <c r="F12" s="45" t="s">
        <v>145</v>
      </c>
      <c r="G12" s="10">
        <v>6</v>
      </c>
      <c r="H12" s="34">
        <v>11</v>
      </c>
      <c r="I12" s="10">
        <v>5</v>
      </c>
      <c r="J12" s="34">
        <v>9</v>
      </c>
      <c r="K12" s="10">
        <v>0</v>
      </c>
      <c r="L12" s="34">
        <v>38</v>
      </c>
      <c r="M12" s="10">
        <v>0</v>
      </c>
      <c r="N12" s="34">
        <v>38</v>
      </c>
      <c r="O12" s="10">
        <v>0</v>
      </c>
      <c r="P12" s="34">
        <v>38</v>
      </c>
      <c r="Q12" s="42">
        <f t="shared" si="0"/>
        <v>58</v>
      </c>
      <c r="R12" s="41">
        <f t="shared" si="1"/>
        <v>58</v>
      </c>
      <c r="T12" s="41" t="str">
        <f t="shared" si="2"/>
        <v>NE</v>
      </c>
      <c r="U12" s="52"/>
      <c r="V12" s="52"/>
      <c r="W12" s="52">
        <v>200</v>
      </c>
      <c r="X12" s="52"/>
      <c r="Y12" s="54">
        <f t="shared" si="3"/>
        <v>200</v>
      </c>
      <c r="AA12" s="78">
        <f t="shared" si="4"/>
        <v>58</v>
      </c>
      <c r="AB12" s="78">
        <f t="shared" si="5"/>
        <v>111</v>
      </c>
      <c r="AC12" s="52">
        <f t="shared" si="6"/>
        <v>11</v>
      </c>
      <c r="AD12" s="52">
        <f t="shared" si="7"/>
        <v>9</v>
      </c>
      <c r="AE12" s="52">
        <f t="shared" si="8"/>
        <v>38</v>
      </c>
      <c r="AF12" s="52">
        <f t="shared" si="9"/>
        <v>38</v>
      </c>
      <c r="AG12" s="52">
        <f t="shared" si="10"/>
        <v>38</v>
      </c>
      <c r="AH12" s="52">
        <f t="shared" si="11"/>
        <v>6</v>
      </c>
      <c r="AI12" s="52">
        <f t="shared" si="12"/>
        <v>5</v>
      </c>
      <c r="AJ12" s="52">
        <f t="shared" si="13"/>
        <v>100</v>
      </c>
      <c r="AK12" s="52">
        <f t="shared" si="14"/>
        <v>100</v>
      </c>
      <c r="AL12" s="52">
        <f t="shared" si="15"/>
        <v>100</v>
      </c>
    </row>
    <row r="13" spans="1:38" ht="14.25" customHeight="1">
      <c r="A13" s="32">
        <v>10</v>
      </c>
      <c r="B13" s="27" t="s">
        <v>66</v>
      </c>
      <c r="C13" s="27" t="s">
        <v>67</v>
      </c>
      <c r="D13" s="49" t="s">
        <v>292</v>
      </c>
      <c r="E13" s="6" t="s">
        <v>4</v>
      </c>
      <c r="F13" s="27" t="s">
        <v>68</v>
      </c>
      <c r="G13" s="10">
        <v>11</v>
      </c>
      <c r="H13" s="34">
        <v>19</v>
      </c>
      <c r="I13" s="10">
        <v>1</v>
      </c>
      <c r="J13" s="34">
        <v>2</v>
      </c>
      <c r="K13" s="10">
        <v>0</v>
      </c>
      <c r="L13" s="34">
        <v>38</v>
      </c>
      <c r="M13" s="10">
        <v>0</v>
      </c>
      <c r="N13" s="34">
        <v>38</v>
      </c>
      <c r="O13" s="10">
        <v>0</v>
      </c>
      <c r="P13" s="34">
        <v>38</v>
      </c>
      <c r="Q13" s="42">
        <f t="shared" si="0"/>
        <v>59</v>
      </c>
      <c r="R13" s="41">
        <f t="shared" si="1"/>
        <v>59</v>
      </c>
      <c r="S13" s="31"/>
      <c r="T13" s="41" t="str">
        <f t="shared" si="2"/>
        <v>NE</v>
      </c>
      <c r="U13" s="52"/>
      <c r="V13" s="52"/>
      <c r="W13" s="52">
        <v>200</v>
      </c>
      <c r="X13" s="52"/>
      <c r="Y13" s="54">
        <f t="shared" si="3"/>
        <v>200</v>
      </c>
      <c r="AA13" s="78">
        <f t="shared" si="4"/>
        <v>59</v>
      </c>
      <c r="AB13" s="78">
        <f t="shared" si="5"/>
        <v>112</v>
      </c>
      <c r="AC13" s="52">
        <f t="shared" si="6"/>
        <v>19</v>
      </c>
      <c r="AD13" s="52">
        <f t="shared" si="7"/>
        <v>2</v>
      </c>
      <c r="AE13" s="52">
        <f t="shared" si="8"/>
        <v>38</v>
      </c>
      <c r="AF13" s="52">
        <f t="shared" si="9"/>
        <v>38</v>
      </c>
      <c r="AG13" s="52">
        <f t="shared" si="10"/>
        <v>38</v>
      </c>
      <c r="AH13" s="52">
        <f t="shared" si="11"/>
        <v>11</v>
      </c>
      <c r="AI13" s="52">
        <f t="shared" si="12"/>
        <v>1</v>
      </c>
      <c r="AJ13" s="52">
        <f t="shared" si="13"/>
        <v>100</v>
      </c>
      <c r="AK13" s="52">
        <f t="shared" si="14"/>
        <v>100</v>
      </c>
      <c r="AL13" s="52">
        <f t="shared" si="15"/>
        <v>100</v>
      </c>
    </row>
    <row r="14" spans="1:38" ht="14.25" customHeight="1">
      <c r="A14" s="32">
        <v>11</v>
      </c>
      <c r="B14" s="17" t="s">
        <v>28</v>
      </c>
      <c r="C14" s="17" t="s">
        <v>27</v>
      </c>
      <c r="D14" s="48" t="s">
        <v>153</v>
      </c>
      <c r="E14" s="6" t="s">
        <v>5</v>
      </c>
      <c r="F14" s="17" t="s">
        <v>309</v>
      </c>
      <c r="G14" s="10">
        <v>0</v>
      </c>
      <c r="H14" s="34">
        <v>38</v>
      </c>
      <c r="I14" s="10">
        <v>0</v>
      </c>
      <c r="J14" s="34">
        <v>38</v>
      </c>
      <c r="K14" s="10">
        <v>7</v>
      </c>
      <c r="L14" s="34">
        <v>12</v>
      </c>
      <c r="M14" s="10">
        <v>6</v>
      </c>
      <c r="N14" s="34">
        <v>12</v>
      </c>
      <c r="O14" s="10">
        <v>0</v>
      </c>
      <c r="P14" s="34">
        <v>38</v>
      </c>
      <c r="Q14" s="42">
        <f t="shared" si="0"/>
        <v>62</v>
      </c>
      <c r="R14" s="41">
        <f t="shared" si="1"/>
        <v>62</v>
      </c>
      <c r="S14" s="20"/>
      <c r="T14" s="41" t="str">
        <f t="shared" si="2"/>
        <v>NE</v>
      </c>
      <c r="U14" s="52"/>
      <c r="V14" s="52"/>
      <c r="W14" s="52">
        <v>200</v>
      </c>
      <c r="X14" s="52"/>
      <c r="Y14" s="54">
        <f t="shared" si="3"/>
        <v>200</v>
      </c>
      <c r="Z14" s="21"/>
      <c r="AA14" s="78">
        <f t="shared" si="4"/>
        <v>62</v>
      </c>
      <c r="AB14" s="78">
        <f t="shared" si="5"/>
        <v>113</v>
      </c>
      <c r="AC14" s="52">
        <f t="shared" si="6"/>
        <v>38</v>
      </c>
      <c r="AD14" s="52">
        <f t="shared" si="7"/>
        <v>38</v>
      </c>
      <c r="AE14" s="52">
        <f t="shared" si="8"/>
        <v>12</v>
      </c>
      <c r="AF14" s="52">
        <f t="shared" si="9"/>
        <v>12</v>
      </c>
      <c r="AG14" s="52">
        <f t="shared" si="10"/>
        <v>38</v>
      </c>
      <c r="AH14" s="52">
        <f t="shared" si="11"/>
        <v>100</v>
      </c>
      <c r="AI14" s="52">
        <f t="shared" si="12"/>
        <v>100</v>
      </c>
      <c r="AJ14" s="52">
        <f t="shared" si="13"/>
        <v>7</v>
      </c>
      <c r="AK14" s="52">
        <f t="shared" si="14"/>
        <v>6</v>
      </c>
      <c r="AL14" s="52">
        <f t="shared" si="15"/>
        <v>100</v>
      </c>
    </row>
    <row r="15" spans="1:38" ht="14.25" customHeight="1">
      <c r="A15" s="32">
        <v>12</v>
      </c>
      <c r="B15" s="27" t="s">
        <v>207</v>
      </c>
      <c r="C15" s="27" t="s">
        <v>2</v>
      </c>
      <c r="D15" s="91" t="s">
        <v>291</v>
      </c>
      <c r="E15" s="92" t="s">
        <v>242</v>
      </c>
      <c r="F15" s="27" t="s">
        <v>209</v>
      </c>
      <c r="G15" s="10">
        <v>0</v>
      </c>
      <c r="H15" s="34">
        <v>38</v>
      </c>
      <c r="I15" s="10">
        <v>0</v>
      </c>
      <c r="J15" s="34">
        <v>38</v>
      </c>
      <c r="K15" s="10">
        <v>6</v>
      </c>
      <c r="L15" s="34">
        <v>11</v>
      </c>
      <c r="M15" s="10">
        <v>8</v>
      </c>
      <c r="N15" s="34">
        <v>16</v>
      </c>
      <c r="O15" s="10">
        <v>0</v>
      </c>
      <c r="P15" s="34">
        <v>38</v>
      </c>
      <c r="Q15" s="42">
        <f t="shared" si="0"/>
        <v>65</v>
      </c>
      <c r="R15" s="41">
        <f t="shared" si="1"/>
        <v>65</v>
      </c>
      <c r="S15" s="20"/>
      <c r="T15" s="41" t="str">
        <f t="shared" si="2"/>
        <v>NE</v>
      </c>
      <c r="U15" s="52"/>
      <c r="V15" s="52"/>
      <c r="W15" s="52">
        <v>200</v>
      </c>
      <c r="X15" s="52"/>
      <c r="Y15" s="38">
        <f t="shared" si="3"/>
        <v>200</v>
      </c>
      <c r="Z15" s="21"/>
      <c r="AA15" s="78">
        <f t="shared" si="4"/>
        <v>65</v>
      </c>
      <c r="AB15" s="78">
        <f t="shared" si="5"/>
        <v>114</v>
      </c>
      <c r="AC15" s="52">
        <f t="shared" si="6"/>
        <v>38</v>
      </c>
      <c r="AD15" s="52">
        <f t="shared" si="7"/>
        <v>38</v>
      </c>
      <c r="AE15" s="52">
        <f t="shared" si="8"/>
        <v>11</v>
      </c>
      <c r="AF15" s="52">
        <f t="shared" si="9"/>
        <v>16</v>
      </c>
      <c r="AG15" s="52">
        <f t="shared" si="10"/>
        <v>38</v>
      </c>
      <c r="AH15" s="52">
        <f t="shared" si="11"/>
        <v>100</v>
      </c>
      <c r="AI15" s="52">
        <f t="shared" si="12"/>
        <v>100</v>
      </c>
      <c r="AJ15" s="52">
        <f t="shared" si="13"/>
        <v>6</v>
      </c>
      <c r="AK15" s="52">
        <f t="shared" si="14"/>
        <v>8</v>
      </c>
      <c r="AL15" s="52">
        <f t="shared" si="15"/>
        <v>100</v>
      </c>
    </row>
    <row r="16" spans="1:38" ht="14.25" customHeight="1">
      <c r="A16" s="56">
        <v>13</v>
      </c>
      <c r="B16" s="17" t="s">
        <v>271</v>
      </c>
      <c r="C16" s="17" t="s">
        <v>283</v>
      </c>
      <c r="D16" s="48" t="s">
        <v>94</v>
      </c>
      <c r="E16" s="6" t="s">
        <v>94</v>
      </c>
      <c r="F16" s="17" t="s">
        <v>286</v>
      </c>
      <c r="G16" s="10">
        <v>9</v>
      </c>
      <c r="H16" s="34">
        <v>15</v>
      </c>
      <c r="I16" s="10">
        <v>8</v>
      </c>
      <c r="J16" s="34">
        <v>14</v>
      </c>
      <c r="K16" s="10">
        <v>0</v>
      </c>
      <c r="L16" s="34">
        <v>38</v>
      </c>
      <c r="M16" s="10">
        <v>0</v>
      </c>
      <c r="N16" s="34">
        <v>38</v>
      </c>
      <c r="O16" s="10">
        <v>0</v>
      </c>
      <c r="P16" s="34">
        <v>38</v>
      </c>
      <c r="Q16" s="42">
        <f t="shared" si="0"/>
        <v>67</v>
      </c>
      <c r="R16" s="41">
        <f t="shared" si="1"/>
        <v>67</v>
      </c>
      <c r="S16" s="20"/>
      <c r="T16" s="41" t="str">
        <f t="shared" si="2"/>
        <v>NE</v>
      </c>
      <c r="U16" s="52"/>
      <c r="V16" s="52"/>
      <c r="W16" s="52">
        <v>200</v>
      </c>
      <c r="X16" s="52"/>
      <c r="Y16" s="54">
        <f t="shared" si="3"/>
        <v>200</v>
      </c>
      <c r="Z16" s="21"/>
      <c r="AA16" s="78">
        <f t="shared" si="4"/>
        <v>67</v>
      </c>
      <c r="AB16" s="78">
        <f t="shared" si="5"/>
        <v>117</v>
      </c>
      <c r="AC16" s="52">
        <f t="shared" si="6"/>
        <v>15</v>
      </c>
      <c r="AD16" s="52">
        <f t="shared" si="7"/>
        <v>14</v>
      </c>
      <c r="AE16" s="52">
        <f t="shared" si="8"/>
        <v>38</v>
      </c>
      <c r="AF16" s="52">
        <f t="shared" si="9"/>
        <v>38</v>
      </c>
      <c r="AG16" s="52">
        <f t="shared" si="10"/>
        <v>38</v>
      </c>
      <c r="AH16" s="52">
        <f t="shared" si="11"/>
        <v>9</v>
      </c>
      <c r="AI16" s="52">
        <f t="shared" si="12"/>
        <v>8</v>
      </c>
      <c r="AJ16" s="52">
        <f t="shared" si="13"/>
        <v>100</v>
      </c>
      <c r="AK16" s="52">
        <f t="shared" si="14"/>
        <v>100</v>
      </c>
      <c r="AL16" s="52">
        <f t="shared" si="15"/>
        <v>100</v>
      </c>
    </row>
    <row r="17" spans="1:38" ht="14.25" customHeight="1">
      <c r="A17" s="32">
        <v>14</v>
      </c>
      <c r="B17" s="33" t="s">
        <v>92</v>
      </c>
      <c r="C17" s="33" t="s">
        <v>93</v>
      </c>
      <c r="D17" s="46" t="s">
        <v>94</v>
      </c>
      <c r="E17" s="46" t="s">
        <v>94</v>
      </c>
      <c r="F17" s="45" t="s">
        <v>146</v>
      </c>
      <c r="G17" s="10">
        <v>8</v>
      </c>
      <c r="H17" s="34">
        <v>15</v>
      </c>
      <c r="I17" s="10">
        <v>10</v>
      </c>
      <c r="J17" s="34">
        <v>18</v>
      </c>
      <c r="K17" s="10">
        <v>0</v>
      </c>
      <c r="L17" s="34">
        <v>38</v>
      </c>
      <c r="M17" s="10">
        <v>0</v>
      </c>
      <c r="N17" s="34">
        <v>38</v>
      </c>
      <c r="O17" s="10">
        <v>0</v>
      </c>
      <c r="P17" s="34">
        <v>38</v>
      </c>
      <c r="Q17" s="42">
        <f t="shared" si="0"/>
        <v>71</v>
      </c>
      <c r="R17" s="41">
        <f t="shared" si="1"/>
        <v>71</v>
      </c>
      <c r="T17" s="41" t="str">
        <f t="shared" si="2"/>
        <v>NE</v>
      </c>
      <c r="U17" s="52"/>
      <c r="V17" s="52"/>
      <c r="W17" s="52">
        <v>200</v>
      </c>
      <c r="X17" s="52"/>
      <c r="Y17" s="54">
        <f t="shared" si="3"/>
        <v>200</v>
      </c>
      <c r="AA17" s="78">
        <f t="shared" si="4"/>
        <v>71</v>
      </c>
      <c r="AB17" s="78">
        <f t="shared" si="5"/>
        <v>118</v>
      </c>
      <c r="AC17" s="52">
        <f t="shared" si="6"/>
        <v>15</v>
      </c>
      <c r="AD17" s="52">
        <f t="shared" si="7"/>
        <v>18</v>
      </c>
      <c r="AE17" s="52">
        <f t="shared" si="8"/>
        <v>38</v>
      </c>
      <c r="AF17" s="52">
        <f t="shared" si="9"/>
        <v>38</v>
      </c>
      <c r="AG17" s="52">
        <f t="shared" si="10"/>
        <v>38</v>
      </c>
      <c r="AH17" s="52">
        <f t="shared" si="11"/>
        <v>8</v>
      </c>
      <c r="AI17" s="52">
        <f t="shared" si="12"/>
        <v>10</v>
      </c>
      <c r="AJ17" s="52">
        <f t="shared" si="13"/>
        <v>100</v>
      </c>
      <c r="AK17" s="52">
        <f t="shared" si="14"/>
        <v>100</v>
      </c>
      <c r="AL17" s="52">
        <f t="shared" si="15"/>
        <v>100</v>
      </c>
    </row>
    <row r="18" spans="1:38" ht="14.25" customHeight="1">
      <c r="A18" s="32">
        <v>15</v>
      </c>
      <c r="B18" s="27" t="s">
        <v>60</v>
      </c>
      <c r="C18" s="27" t="s">
        <v>32</v>
      </c>
      <c r="D18" s="24" t="s">
        <v>224</v>
      </c>
      <c r="E18" s="27" t="s">
        <v>74</v>
      </c>
      <c r="F18" s="16" t="s">
        <v>239</v>
      </c>
      <c r="G18" s="10">
        <v>7</v>
      </c>
      <c r="H18" s="34">
        <v>14</v>
      </c>
      <c r="I18" s="10">
        <v>14</v>
      </c>
      <c r="J18" s="34">
        <v>26</v>
      </c>
      <c r="K18" s="10">
        <v>0</v>
      </c>
      <c r="L18" s="34">
        <v>38</v>
      </c>
      <c r="M18" s="10">
        <v>0</v>
      </c>
      <c r="N18" s="34">
        <v>38</v>
      </c>
      <c r="O18" s="10">
        <v>0</v>
      </c>
      <c r="P18" s="34">
        <v>38</v>
      </c>
      <c r="Q18" s="42">
        <f t="shared" si="0"/>
        <v>78</v>
      </c>
      <c r="R18" s="41">
        <f t="shared" si="1"/>
        <v>78</v>
      </c>
      <c r="S18" s="31"/>
      <c r="T18" s="41" t="str">
        <f t="shared" si="2"/>
        <v>NE</v>
      </c>
      <c r="U18" s="52"/>
      <c r="V18" s="52"/>
      <c r="W18" s="52">
        <v>200</v>
      </c>
      <c r="X18" s="52"/>
      <c r="Y18" s="54">
        <f t="shared" si="3"/>
        <v>200</v>
      </c>
      <c r="AA18" s="78">
        <f t="shared" si="4"/>
        <v>78</v>
      </c>
      <c r="AB18" s="78">
        <f t="shared" si="5"/>
        <v>121</v>
      </c>
      <c r="AC18" s="52">
        <f t="shared" si="6"/>
        <v>14</v>
      </c>
      <c r="AD18" s="52">
        <f t="shared" si="7"/>
        <v>26</v>
      </c>
      <c r="AE18" s="52">
        <f t="shared" si="8"/>
        <v>38</v>
      </c>
      <c r="AF18" s="52">
        <f t="shared" si="9"/>
        <v>38</v>
      </c>
      <c r="AG18" s="52">
        <f t="shared" si="10"/>
        <v>38</v>
      </c>
      <c r="AH18" s="52">
        <f t="shared" si="11"/>
        <v>7</v>
      </c>
      <c r="AI18" s="52">
        <f t="shared" si="12"/>
        <v>14</v>
      </c>
      <c r="AJ18" s="52">
        <f t="shared" si="13"/>
        <v>100</v>
      </c>
      <c r="AK18" s="52">
        <f t="shared" si="14"/>
        <v>100</v>
      </c>
      <c r="AL18" s="52">
        <f t="shared" si="15"/>
        <v>100</v>
      </c>
    </row>
    <row r="19" spans="1:38" ht="14.25" customHeight="1">
      <c r="A19" s="32">
        <v>16</v>
      </c>
      <c r="B19" s="17" t="s">
        <v>282</v>
      </c>
      <c r="C19" s="17" t="s">
        <v>22</v>
      </c>
      <c r="D19" s="48" t="s">
        <v>294</v>
      </c>
      <c r="E19" s="6" t="s">
        <v>295</v>
      </c>
      <c r="F19" s="17" t="s">
        <v>287</v>
      </c>
      <c r="G19" s="10">
        <v>12</v>
      </c>
      <c r="H19" s="34">
        <v>21</v>
      </c>
      <c r="I19" s="10">
        <v>12</v>
      </c>
      <c r="J19" s="34">
        <v>22</v>
      </c>
      <c r="K19" s="10">
        <v>0</v>
      </c>
      <c r="L19" s="34">
        <v>38</v>
      </c>
      <c r="M19" s="10">
        <v>0</v>
      </c>
      <c r="N19" s="34">
        <v>38</v>
      </c>
      <c r="O19" s="10">
        <v>0</v>
      </c>
      <c r="P19" s="34">
        <v>38</v>
      </c>
      <c r="Q19" s="42">
        <f t="shared" si="0"/>
        <v>81</v>
      </c>
      <c r="R19" s="41">
        <f t="shared" si="1"/>
        <v>81</v>
      </c>
      <c r="S19" s="20"/>
      <c r="T19" s="41" t="str">
        <f t="shared" si="2"/>
        <v>NE</v>
      </c>
      <c r="U19" s="52"/>
      <c r="V19" s="52"/>
      <c r="W19" s="52">
        <v>200</v>
      </c>
      <c r="X19" s="52"/>
      <c r="Y19" s="54">
        <f t="shared" si="3"/>
        <v>200</v>
      </c>
      <c r="Z19" s="21"/>
      <c r="AA19" s="78">
        <f t="shared" si="4"/>
        <v>81</v>
      </c>
      <c r="AB19" s="78">
        <f t="shared" si="5"/>
        <v>124</v>
      </c>
      <c r="AC19" s="52">
        <f t="shared" si="6"/>
        <v>21</v>
      </c>
      <c r="AD19" s="52">
        <f t="shared" si="7"/>
        <v>22</v>
      </c>
      <c r="AE19" s="52">
        <f t="shared" si="8"/>
        <v>38</v>
      </c>
      <c r="AF19" s="52">
        <f t="shared" si="9"/>
        <v>38</v>
      </c>
      <c r="AG19" s="52">
        <f t="shared" si="10"/>
        <v>38</v>
      </c>
      <c r="AH19" s="52">
        <f t="shared" si="11"/>
        <v>12</v>
      </c>
      <c r="AI19" s="52">
        <f t="shared" si="12"/>
        <v>12</v>
      </c>
      <c r="AJ19" s="52">
        <f t="shared" si="13"/>
        <v>100</v>
      </c>
      <c r="AK19" s="52">
        <f t="shared" si="14"/>
        <v>100</v>
      </c>
      <c r="AL19" s="52">
        <f t="shared" si="15"/>
        <v>100</v>
      </c>
    </row>
    <row r="20" spans="1:38" ht="14.25" customHeight="1">
      <c r="A20" s="56">
        <v>17</v>
      </c>
      <c r="B20" s="3" t="s">
        <v>310</v>
      </c>
      <c r="C20" s="3" t="s">
        <v>1</v>
      </c>
      <c r="D20" s="24" t="s">
        <v>224</v>
      </c>
      <c r="E20" s="27" t="s">
        <v>74</v>
      </c>
      <c r="F20" s="9" t="s">
        <v>311</v>
      </c>
      <c r="G20" s="10">
        <v>0</v>
      </c>
      <c r="H20" s="34">
        <v>38</v>
      </c>
      <c r="I20" s="10">
        <v>0</v>
      </c>
      <c r="J20" s="34">
        <v>38</v>
      </c>
      <c r="K20" s="10">
        <v>0</v>
      </c>
      <c r="L20" s="34">
        <v>38</v>
      </c>
      <c r="M20" s="10">
        <v>0</v>
      </c>
      <c r="N20" s="34">
        <v>38</v>
      </c>
      <c r="O20" s="10">
        <v>3</v>
      </c>
      <c r="P20" s="34">
        <v>6</v>
      </c>
      <c r="Q20" s="42">
        <f t="shared" si="0"/>
        <v>82</v>
      </c>
      <c r="R20" s="41">
        <f t="shared" si="1"/>
        <v>82</v>
      </c>
      <c r="S20" s="31"/>
      <c r="T20" s="41" t="str">
        <f t="shared" si="2"/>
        <v>NE</v>
      </c>
      <c r="U20" s="52"/>
      <c r="V20" s="52"/>
      <c r="W20" s="52">
        <v>200</v>
      </c>
      <c r="X20" s="52"/>
      <c r="Y20" s="54">
        <f t="shared" si="3"/>
        <v>200</v>
      </c>
      <c r="AA20" s="78">
        <f t="shared" si="4"/>
        <v>82</v>
      </c>
      <c r="AB20" s="78">
        <f t="shared" si="5"/>
        <v>203</v>
      </c>
      <c r="AC20" s="52">
        <f t="shared" si="6"/>
        <v>38</v>
      </c>
      <c r="AD20" s="52">
        <f t="shared" si="7"/>
        <v>38</v>
      </c>
      <c r="AE20" s="52">
        <f t="shared" si="8"/>
        <v>38</v>
      </c>
      <c r="AF20" s="52">
        <f t="shared" si="9"/>
        <v>38</v>
      </c>
      <c r="AG20" s="52">
        <f t="shared" si="10"/>
        <v>6</v>
      </c>
      <c r="AH20" s="52">
        <f t="shared" si="11"/>
        <v>100</v>
      </c>
      <c r="AI20" s="52">
        <f t="shared" si="12"/>
        <v>100</v>
      </c>
      <c r="AJ20" s="52">
        <f t="shared" si="13"/>
        <v>100</v>
      </c>
      <c r="AK20" s="52">
        <f t="shared" si="14"/>
        <v>100</v>
      </c>
      <c r="AL20" s="52">
        <f t="shared" si="15"/>
        <v>3</v>
      </c>
    </row>
    <row r="21" spans="1:38" ht="14.25" customHeight="1">
      <c r="A21" s="32">
        <v>18</v>
      </c>
      <c r="B21" s="17" t="s">
        <v>206</v>
      </c>
      <c r="C21" s="17" t="s">
        <v>7</v>
      </c>
      <c r="D21" s="47" t="s">
        <v>237</v>
      </c>
      <c r="E21" s="1" t="s">
        <v>16</v>
      </c>
      <c r="F21" s="17" t="s">
        <v>208</v>
      </c>
      <c r="G21" s="10">
        <v>13</v>
      </c>
      <c r="H21" s="34">
        <v>24</v>
      </c>
      <c r="I21" s="10">
        <v>13</v>
      </c>
      <c r="J21" s="34">
        <v>24</v>
      </c>
      <c r="K21" s="10">
        <v>0</v>
      </c>
      <c r="L21" s="34">
        <v>38</v>
      </c>
      <c r="M21" s="10">
        <v>0</v>
      </c>
      <c r="N21" s="34">
        <v>38</v>
      </c>
      <c r="O21" s="10">
        <v>0</v>
      </c>
      <c r="P21" s="34">
        <v>38</v>
      </c>
      <c r="Q21" s="42">
        <f t="shared" si="0"/>
        <v>86</v>
      </c>
      <c r="R21" s="41">
        <f t="shared" si="1"/>
        <v>86</v>
      </c>
      <c r="S21" s="20"/>
      <c r="T21" s="41" t="str">
        <f t="shared" si="2"/>
        <v>NE</v>
      </c>
      <c r="U21" s="52"/>
      <c r="V21" s="52"/>
      <c r="W21" s="52">
        <v>200</v>
      </c>
      <c r="X21" s="52"/>
      <c r="Y21" s="54">
        <f t="shared" si="3"/>
        <v>200</v>
      </c>
      <c r="Z21" s="21"/>
      <c r="AA21" s="78">
        <f t="shared" si="4"/>
        <v>86</v>
      </c>
      <c r="AB21" s="78">
        <f t="shared" si="5"/>
        <v>126</v>
      </c>
      <c r="AC21" s="52">
        <f t="shared" si="6"/>
        <v>24</v>
      </c>
      <c r="AD21" s="52">
        <f t="shared" si="7"/>
        <v>24</v>
      </c>
      <c r="AE21" s="52">
        <f t="shared" si="8"/>
        <v>38</v>
      </c>
      <c r="AF21" s="52">
        <f t="shared" si="9"/>
        <v>38</v>
      </c>
      <c r="AG21" s="52">
        <f t="shared" si="10"/>
        <v>38</v>
      </c>
      <c r="AH21" s="52">
        <f t="shared" si="11"/>
        <v>13</v>
      </c>
      <c r="AI21" s="52">
        <f t="shared" si="12"/>
        <v>13</v>
      </c>
      <c r="AJ21" s="52">
        <f t="shared" si="13"/>
        <v>100</v>
      </c>
      <c r="AK21" s="52">
        <f t="shared" si="14"/>
        <v>100</v>
      </c>
      <c r="AL21" s="52">
        <f t="shared" si="15"/>
        <v>100</v>
      </c>
    </row>
    <row r="22" spans="1:38" ht="14.25" customHeight="1">
      <c r="A22" s="32">
        <v>19</v>
      </c>
      <c r="B22" s="17" t="s">
        <v>288</v>
      </c>
      <c r="C22" s="17" t="s">
        <v>289</v>
      </c>
      <c r="D22" s="48" t="s">
        <v>94</v>
      </c>
      <c r="E22" s="6" t="s">
        <v>94</v>
      </c>
      <c r="F22" s="17" t="s">
        <v>290</v>
      </c>
      <c r="G22" s="10">
        <v>0</v>
      </c>
      <c r="H22" s="34">
        <v>38</v>
      </c>
      <c r="I22" s="10">
        <v>12</v>
      </c>
      <c r="J22" s="34">
        <v>22</v>
      </c>
      <c r="K22" s="10">
        <v>0</v>
      </c>
      <c r="L22" s="34">
        <v>38</v>
      </c>
      <c r="M22" s="10">
        <v>0</v>
      </c>
      <c r="N22" s="34">
        <v>38</v>
      </c>
      <c r="O22" s="10">
        <v>0</v>
      </c>
      <c r="P22" s="34">
        <v>38</v>
      </c>
      <c r="Q22" s="42">
        <f t="shared" si="0"/>
        <v>98</v>
      </c>
      <c r="R22" s="41">
        <f t="shared" si="1"/>
        <v>98</v>
      </c>
      <c r="S22" s="20"/>
      <c r="T22" s="41" t="str">
        <f t="shared" si="2"/>
        <v>NE</v>
      </c>
      <c r="U22" s="52"/>
      <c r="V22" s="52"/>
      <c r="W22" s="52">
        <v>200</v>
      </c>
      <c r="X22" s="52"/>
      <c r="Y22" s="54">
        <f t="shared" si="3"/>
        <v>200</v>
      </c>
      <c r="Z22" s="21"/>
      <c r="AA22" s="78">
        <f t="shared" si="4"/>
        <v>98</v>
      </c>
      <c r="AB22" s="78">
        <f t="shared" si="5"/>
        <v>212</v>
      </c>
      <c r="AC22" s="52">
        <f t="shared" si="6"/>
        <v>38</v>
      </c>
      <c r="AD22" s="52">
        <f t="shared" si="7"/>
        <v>22</v>
      </c>
      <c r="AE22" s="52">
        <f t="shared" si="8"/>
        <v>38</v>
      </c>
      <c r="AF22" s="52">
        <f t="shared" si="9"/>
        <v>38</v>
      </c>
      <c r="AG22" s="52">
        <f t="shared" si="10"/>
        <v>38</v>
      </c>
      <c r="AH22" s="52">
        <f t="shared" si="11"/>
        <v>100</v>
      </c>
      <c r="AI22" s="52">
        <f t="shared" si="12"/>
        <v>12</v>
      </c>
      <c r="AJ22" s="52">
        <f t="shared" si="13"/>
        <v>100</v>
      </c>
      <c r="AK22" s="52">
        <f t="shared" si="14"/>
        <v>100</v>
      </c>
      <c r="AL22" s="52">
        <f t="shared" si="15"/>
        <v>100</v>
      </c>
    </row>
    <row r="23" spans="1:38" ht="14.25" customHeight="1" hidden="1">
      <c r="A23" s="32">
        <v>20</v>
      </c>
      <c r="B23" s="17" t="s">
        <v>75</v>
      </c>
      <c r="C23" s="17" t="s">
        <v>49</v>
      </c>
      <c r="D23" s="48" t="s">
        <v>158</v>
      </c>
      <c r="E23" s="28" t="s">
        <v>222</v>
      </c>
      <c r="F23" s="17" t="s">
        <v>76</v>
      </c>
      <c r="G23" s="10">
        <v>0</v>
      </c>
      <c r="H23" s="34">
        <v>28</v>
      </c>
      <c r="I23" s="10">
        <v>0</v>
      </c>
      <c r="J23" s="34">
        <v>28</v>
      </c>
      <c r="K23" s="10">
        <v>0</v>
      </c>
      <c r="L23" s="34">
        <v>28</v>
      </c>
      <c r="M23" s="10">
        <v>0</v>
      </c>
      <c r="N23" s="34">
        <v>28</v>
      </c>
      <c r="O23" s="10">
        <v>0</v>
      </c>
      <c r="P23" s="34">
        <v>28</v>
      </c>
      <c r="Q23" s="42">
        <f t="shared" si="0"/>
        <v>84</v>
      </c>
      <c r="R23" s="41">
        <f t="shared" si="1"/>
        <v>84</v>
      </c>
      <c r="S23" s="31"/>
      <c r="T23" s="41" t="str">
        <f t="shared" si="2"/>
        <v>NE</v>
      </c>
      <c r="U23" s="39"/>
      <c r="V23" s="39"/>
      <c r="W23" s="52">
        <v>200</v>
      </c>
      <c r="X23" s="40"/>
      <c r="Y23" s="58">
        <f t="shared" si="3"/>
        <v>200</v>
      </c>
      <c r="AA23" s="78">
        <f t="shared" si="4"/>
        <v>84</v>
      </c>
      <c r="AB23" s="78">
        <f t="shared" si="5"/>
        <v>300</v>
      </c>
      <c r="AC23" s="52">
        <f t="shared" si="6"/>
        <v>28</v>
      </c>
      <c r="AD23" s="52">
        <f t="shared" si="7"/>
        <v>28</v>
      </c>
      <c r="AE23" s="52">
        <f t="shared" si="8"/>
        <v>28</v>
      </c>
      <c r="AF23" s="52">
        <f t="shared" si="9"/>
        <v>28</v>
      </c>
      <c r="AG23" s="52">
        <f t="shared" si="10"/>
        <v>28</v>
      </c>
      <c r="AH23" s="52">
        <f t="shared" si="11"/>
        <v>100</v>
      </c>
      <c r="AI23" s="52">
        <f t="shared" si="12"/>
        <v>100</v>
      </c>
      <c r="AJ23" s="52">
        <f t="shared" si="13"/>
        <v>100</v>
      </c>
      <c r="AK23" s="52">
        <f t="shared" si="14"/>
        <v>100</v>
      </c>
      <c r="AL23" s="52">
        <f t="shared" si="15"/>
        <v>100</v>
      </c>
    </row>
    <row r="24" spans="1:38" ht="14.25" customHeight="1" hidden="1">
      <c r="A24" s="56">
        <v>21</v>
      </c>
      <c r="B24" s="27" t="s">
        <v>55</v>
      </c>
      <c r="C24" s="27" t="s">
        <v>0</v>
      </c>
      <c r="D24" s="49" t="s">
        <v>154</v>
      </c>
      <c r="E24" s="29" t="s">
        <v>20</v>
      </c>
      <c r="F24" s="27" t="s">
        <v>102</v>
      </c>
      <c r="G24" s="10">
        <v>0</v>
      </c>
      <c r="H24" s="34">
        <v>28</v>
      </c>
      <c r="I24" s="10">
        <v>0</v>
      </c>
      <c r="J24" s="34">
        <v>28</v>
      </c>
      <c r="K24" s="10">
        <v>0</v>
      </c>
      <c r="L24" s="34">
        <v>28</v>
      </c>
      <c r="M24" s="10">
        <v>0</v>
      </c>
      <c r="N24" s="34">
        <v>28</v>
      </c>
      <c r="O24" s="10">
        <v>0</v>
      </c>
      <c r="P24" s="34">
        <v>28</v>
      </c>
      <c r="Q24" s="42">
        <f t="shared" si="0"/>
        <v>84</v>
      </c>
      <c r="R24" s="41">
        <f t="shared" si="1"/>
        <v>47.5</v>
      </c>
      <c r="S24" s="31"/>
      <c r="T24" s="41" t="str">
        <f t="shared" si="2"/>
        <v>ANO</v>
      </c>
      <c r="U24" s="52">
        <v>11</v>
      </c>
      <c r="V24" s="52"/>
      <c r="W24" s="52"/>
      <c r="X24" s="52"/>
      <c r="Y24" s="54">
        <f t="shared" si="3"/>
        <v>11</v>
      </c>
      <c r="AA24" s="78">
        <f t="shared" si="4"/>
        <v>84</v>
      </c>
      <c r="AB24" s="78">
        <f t="shared" si="5"/>
        <v>300</v>
      </c>
      <c r="AC24" s="52">
        <f t="shared" si="6"/>
        <v>28</v>
      </c>
      <c r="AD24" s="52">
        <f t="shared" si="7"/>
        <v>28</v>
      </c>
      <c r="AE24" s="52">
        <f t="shared" si="8"/>
        <v>28</v>
      </c>
      <c r="AF24" s="52">
        <f t="shared" si="9"/>
        <v>28</v>
      </c>
      <c r="AG24" s="52">
        <f t="shared" si="10"/>
        <v>28</v>
      </c>
      <c r="AH24" s="52">
        <f t="shared" si="11"/>
        <v>100</v>
      </c>
      <c r="AI24" s="52">
        <f t="shared" si="12"/>
        <v>100</v>
      </c>
      <c r="AJ24" s="52">
        <f t="shared" si="13"/>
        <v>100</v>
      </c>
      <c r="AK24" s="52">
        <f t="shared" si="14"/>
        <v>100</v>
      </c>
      <c r="AL24" s="52">
        <f t="shared" si="15"/>
        <v>100</v>
      </c>
    </row>
    <row r="25" spans="1:38" ht="14.25" customHeight="1" hidden="1">
      <c r="A25" s="32">
        <v>22</v>
      </c>
      <c r="B25" s="35" t="s">
        <v>166</v>
      </c>
      <c r="C25" s="35" t="s">
        <v>22</v>
      </c>
      <c r="D25" s="46" t="s">
        <v>168</v>
      </c>
      <c r="E25" s="6" t="s">
        <v>4</v>
      </c>
      <c r="F25" s="36" t="s">
        <v>169</v>
      </c>
      <c r="G25" s="10">
        <v>0</v>
      </c>
      <c r="H25" s="34">
        <v>28</v>
      </c>
      <c r="I25" s="10">
        <v>0</v>
      </c>
      <c r="J25" s="34">
        <v>28</v>
      </c>
      <c r="K25" s="10">
        <v>0</v>
      </c>
      <c r="L25" s="34">
        <v>28</v>
      </c>
      <c r="M25" s="10">
        <v>0</v>
      </c>
      <c r="N25" s="34">
        <v>28</v>
      </c>
      <c r="O25" s="10">
        <v>0</v>
      </c>
      <c r="P25" s="34">
        <v>28</v>
      </c>
      <c r="Q25" s="42">
        <f t="shared" si="0"/>
        <v>84</v>
      </c>
      <c r="R25" s="41">
        <f t="shared" si="1"/>
        <v>84</v>
      </c>
      <c r="S25" s="31"/>
      <c r="T25" s="41" t="str">
        <f t="shared" si="2"/>
        <v>NE</v>
      </c>
      <c r="U25" s="52"/>
      <c r="V25" s="52"/>
      <c r="W25" s="52">
        <v>200</v>
      </c>
      <c r="X25" s="52"/>
      <c r="Y25" s="54">
        <f t="shared" si="3"/>
        <v>200</v>
      </c>
      <c r="AA25" s="78">
        <f t="shared" si="4"/>
        <v>84</v>
      </c>
      <c r="AB25" s="78">
        <f t="shared" si="5"/>
        <v>300</v>
      </c>
      <c r="AC25" s="52">
        <f t="shared" si="6"/>
        <v>28</v>
      </c>
      <c r="AD25" s="52">
        <f t="shared" si="7"/>
        <v>28</v>
      </c>
      <c r="AE25" s="52">
        <f t="shared" si="8"/>
        <v>28</v>
      </c>
      <c r="AF25" s="52">
        <f t="shared" si="9"/>
        <v>28</v>
      </c>
      <c r="AG25" s="52">
        <f t="shared" si="10"/>
        <v>28</v>
      </c>
      <c r="AH25" s="52">
        <f t="shared" si="11"/>
        <v>100</v>
      </c>
      <c r="AI25" s="52">
        <f t="shared" si="12"/>
        <v>100</v>
      </c>
      <c r="AJ25" s="52">
        <f t="shared" si="13"/>
        <v>100</v>
      </c>
      <c r="AK25" s="52">
        <f t="shared" si="14"/>
        <v>100</v>
      </c>
      <c r="AL25" s="52">
        <f t="shared" si="15"/>
        <v>100</v>
      </c>
    </row>
    <row r="26" spans="1:38" ht="14.25" customHeight="1" hidden="1">
      <c r="A26" s="32">
        <v>23</v>
      </c>
      <c r="B26" s="35" t="s">
        <v>23</v>
      </c>
      <c r="C26" s="35" t="s">
        <v>24</v>
      </c>
      <c r="D26" s="24" t="s">
        <v>224</v>
      </c>
      <c r="E26" s="27" t="s">
        <v>74</v>
      </c>
      <c r="F26" s="36" t="s">
        <v>103</v>
      </c>
      <c r="G26" s="10">
        <v>0</v>
      </c>
      <c r="H26" s="34">
        <v>28</v>
      </c>
      <c r="I26" s="10">
        <v>0</v>
      </c>
      <c r="J26" s="34">
        <v>28</v>
      </c>
      <c r="K26" s="10">
        <v>0</v>
      </c>
      <c r="L26" s="34">
        <v>28</v>
      </c>
      <c r="M26" s="10">
        <v>0</v>
      </c>
      <c r="N26" s="34">
        <v>28</v>
      </c>
      <c r="O26" s="10">
        <v>0</v>
      </c>
      <c r="P26" s="34">
        <v>28</v>
      </c>
      <c r="Q26" s="42">
        <f t="shared" si="0"/>
        <v>84</v>
      </c>
      <c r="R26" s="41">
        <f t="shared" si="1"/>
        <v>84</v>
      </c>
      <c r="S26" s="31"/>
      <c r="T26" s="41" t="str">
        <f t="shared" si="2"/>
        <v>NE</v>
      </c>
      <c r="U26" s="52"/>
      <c r="V26" s="52"/>
      <c r="W26" s="52">
        <v>200</v>
      </c>
      <c r="X26" s="52"/>
      <c r="Y26" s="54">
        <f t="shared" si="3"/>
        <v>200</v>
      </c>
      <c r="AA26" s="78">
        <f t="shared" si="4"/>
        <v>84</v>
      </c>
      <c r="AB26" s="78">
        <f t="shared" si="5"/>
        <v>300</v>
      </c>
      <c r="AC26" s="52">
        <f t="shared" si="6"/>
        <v>28</v>
      </c>
      <c r="AD26" s="52">
        <f t="shared" si="7"/>
        <v>28</v>
      </c>
      <c r="AE26" s="52">
        <f t="shared" si="8"/>
        <v>28</v>
      </c>
      <c r="AF26" s="52">
        <f t="shared" si="9"/>
        <v>28</v>
      </c>
      <c r="AG26" s="52">
        <f t="shared" si="10"/>
        <v>28</v>
      </c>
      <c r="AH26" s="52">
        <f t="shared" si="11"/>
        <v>100</v>
      </c>
      <c r="AI26" s="52">
        <f t="shared" si="12"/>
        <v>100</v>
      </c>
      <c r="AJ26" s="52">
        <f t="shared" si="13"/>
        <v>100</v>
      </c>
      <c r="AK26" s="52">
        <f t="shared" si="14"/>
        <v>100</v>
      </c>
      <c r="AL26" s="52">
        <f t="shared" si="15"/>
        <v>100</v>
      </c>
    </row>
    <row r="27" spans="1:38" ht="14.25" customHeight="1" hidden="1">
      <c r="A27" s="32">
        <v>24</v>
      </c>
      <c r="B27" s="18" t="s">
        <v>19</v>
      </c>
      <c r="C27" s="57" t="s">
        <v>18</v>
      </c>
      <c r="D27" s="32" t="s">
        <v>307</v>
      </c>
      <c r="E27" s="29" t="s">
        <v>308</v>
      </c>
      <c r="F27" s="37" t="s">
        <v>77</v>
      </c>
      <c r="G27" s="10">
        <v>0</v>
      </c>
      <c r="H27" s="34">
        <v>28</v>
      </c>
      <c r="I27" s="10">
        <v>0</v>
      </c>
      <c r="J27" s="34">
        <v>28</v>
      </c>
      <c r="K27" s="10">
        <v>0</v>
      </c>
      <c r="L27" s="34">
        <v>28</v>
      </c>
      <c r="M27" s="10">
        <v>0</v>
      </c>
      <c r="N27" s="34">
        <v>28</v>
      </c>
      <c r="O27" s="10">
        <v>0</v>
      </c>
      <c r="P27" s="34">
        <v>28</v>
      </c>
      <c r="Q27" s="42">
        <f t="shared" si="0"/>
        <v>84</v>
      </c>
      <c r="R27" s="41">
        <f t="shared" si="1"/>
        <v>84</v>
      </c>
      <c r="S27" s="31"/>
      <c r="T27" s="41" t="str">
        <f t="shared" si="2"/>
        <v>NE</v>
      </c>
      <c r="U27" s="39"/>
      <c r="V27" s="39"/>
      <c r="W27" s="52">
        <v>200</v>
      </c>
      <c r="X27" s="40"/>
      <c r="Y27" s="58">
        <f t="shared" si="3"/>
        <v>200</v>
      </c>
      <c r="AA27" s="78">
        <f t="shared" si="4"/>
        <v>84</v>
      </c>
      <c r="AB27" s="78">
        <f t="shared" si="5"/>
        <v>300</v>
      </c>
      <c r="AC27" s="52">
        <f t="shared" si="6"/>
        <v>28</v>
      </c>
      <c r="AD27" s="52">
        <f t="shared" si="7"/>
        <v>28</v>
      </c>
      <c r="AE27" s="52">
        <f t="shared" si="8"/>
        <v>28</v>
      </c>
      <c r="AF27" s="52">
        <f t="shared" si="9"/>
        <v>28</v>
      </c>
      <c r="AG27" s="52">
        <f t="shared" si="10"/>
        <v>28</v>
      </c>
      <c r="AH27" s="52">
        <f t="shared" si="11"/>
        <v>100</v>
      </c>
      <c r="AI27" s="52">
        <f t="shared" si="12"/>
        <v>100</v>
      </c>
      <c r="AJ27" s="52">
        <f t="shared" si="13"/>
        <v>100</v>
      </c>
      <c r="AK27" s="52">
        <f t="shared" si="14"/>
        <v>100</v>
      </c>
      <c r="AL27" s="52">
        <f t="shared" si="15"/>
        <v>100</v>
      </c>
    </row>
    <row r="28" spans="1:38" ht="14.25" customHeight="1" hidden="1">
      <c r="A28" s="56">
        <v>25</v>
      </c>
      <c r="B28" s="17" t="s">
        <v>207</v>
      </c>
      <c r="C28" s="17" t="s">
        <v>2</v>
      </c>
      <c r="D28" s="47"/>
      <c r="E28" s="6" t="s">
        <v>242</v>
      </c>
      <c r="F28" s="17" t="s">
        <v>209</v>
      </c>
      <c r="G28" s="10">
        <v>0</v>
      </c>
      <c r="H28" s="34">
        <v>28</v>
      </c>
      <c r="I28" s="10">
        <v>0</v>
      </c>
      <c r="J28" s="34">
        <v>28</v>
      </c>
      <c r="K28" s="10">
        <v>0</v>
      </c>
      <c r="L28" s="34">
        <v>28</v>
      </c>
      <c r="M28" s="10">
        <v>0</v>
      </c>
      <c r="N28" s="34">
        <v>28</v>
      </c>
      <c r="O28" s="10">
        <v>0</v>
      </c>
      <c r="P28" s="34">
        <v>28</v>
      </c>
      <c r="Q28" s="42">
        <f t="shared" si="0"/>
        <v>84</v>
      </c>
      <c r="R28" s="41">
        <f t="shared" si="1"/>
        <v>84</v>
      </c>
      <c r="S28" s="20"/>
      <c r="T28" s="41" t="str">
        <f t="shared" si="2"/>
        <v>NE</v>
      </c>
      <c r="U28" s="52"/>
      <c r="V28" s="52"/>
      <c r="W28" s="52">
        <v>200</v>
      </c>
      <c r="X28" s="52"/>
      <c r="Y28" s="54">
        <f t="shared" si="3"/>
        <v>200</v>
      </c>
      <c r="Z28" s="21"/>
      <c r="AA28" s="78">
        <f t="shared" si="4"/>
        <v>84</v>
      </c>
      <c r="AB28" s="78">
        <f t="shared" si="5"/>
        <v>300</v>
      </c>
      <c r="AC28" s="52">
        <f t="shared" si="6"/>
        <v>28</v>
      </c>
      <c r="AD28" s="52">
        <f t="shared" si="7"/>
        <v>28</v>
      </c>
      <c r="AE28" s="52">
        <f t="shared" si="8"/>
        <v>28</v>
      </c>
      <c r="AF28" s="52">
        <f t="shared" si="9"/>
        <v>28</v>
      </c>
      <c r="AG28" s="52">
        <f t="shared" si="10"/>
        <v>28</v>
      </c>
      <c r="AH28" s="52">
        <f t="shared" si="11"/>
        <v>100</v>
      </c>
      <c r="AI28" s="52">
        <f t="shared" si="12"/>
        <v>100</v>
      </c>
      <c r="AJ28" s="52">
        <f t="shared" si="13"/>
        <v>100</v>
      </c>
      <c r="AK28" s="52">
        <f t="shared" si="14"/>
        <v>100</v>
      </c>
      <c r="AL28" s="52">
        <f t="shared" si="15"/>
        <v>100</v>
      </c>
    </row>
    <row r="29" spans="1:38" ht="14.25" customHeight="1" hidden="1">
      <c r="A29" s="32">
        <v>26</v>
      </c>
      <c r="B29" s="17" t="s">
        <v>303</v>
      </c>
      <c r="C29" s="17" t="s">
        <v>160</v>
      </c>
      <c r="D29" s="8" t="s">
        <v>158</v>
      </c>
      <c r="E29" s="1" t="s">
        <v>158</v>
      </c>
      <c r="F29" s="17" t="s">
        <v>304</v>
      </c>
      <c r="G29" s="10">
        <v>0</v>
      </c>
      <c r="H29" s="34">
        <v>28</v>
      </c>
      <c r="I29" s="10">
        <v>0</v>
      </c>
      <c r="J29" s="34">
        <v>28</v>
      </c>
      <c r="K29" s="10">
        <v>0</v>
      </c>
      <c r="L29" s="34">
        <v>28</v>
      </c>
      <c r="M29" s="10">
        <v>0</v>
      </c>
      <c r="N29" s="34">
        <v>28</v>
      </c>
      <c r="O29" s="10">
        <v>0</v>
      </c>
      <c r="P29" s="34">
        <v>28</v>
      </c>
      <c r="Q29" s="42">
        <f t="shared" si="0"/>
        <v>84</v>
      </c>
      <c r="R29" s="41">
        <f t="shared" si="1"/>
        <v>84</v>
      </c>
      <c r="S29" s="19"/>
      <c r="T29" s="41" t="str">
        <f t="shared" si="2"/>
        <v>NE</v>
      </c>
      <c r="U29" s="72"/>
      <c r="V29" s="72"/>
      <c r="W29" s="52">
        <v>201</v>
      </c>
      <c r="X29" s="72"/>
      <c r="Y29" s="54">
        <f t="shared" si="3"/>
        <v>201</v>
      </c>
      <c r="Z29" s="25"/>
      <c r="AA29" s="78">
        <f t="shared" si="4"/>
        <v>84</v>
      </c>
      <c r="AB29" s="78">
        <f t="shared" si="5"/>
        <v>300</v>
      </c>
      <c r="AC29" s="72">
        <f t="shared" si="6"/>
        <v>28</v>
      </c>
      <c r="AD29" s="72">
        <f t="shared" si="7"/>
        <v>28</v>
      </c>
      <c r="AE29" s="72">
        <f t="shared" si="8"/>
        <v>28</v>
      </c>
      <c r="AF29" s="72">
        <f t="shared" si="9"/>
        <v>28</v>
      </c>
      <c r="AG29" s="72">
        <f t="shared" si="10"/>
        <v>28</v>
      </c>
      <c r="AH29" s="72">
        <f t="shared" si="11"/>
        <v>100</v>
      </c>
      <c r="AI29" s="72">
        <f t="shared" si="12"/>
        <v>100</v>
      </c>
      <c r="AJ29" s="72">
        <f t="shared" si="13"/>
        <v>100</v>
      </c>
      <c r="AK29" s="72">
        <f t="shared" si="14"/>
        <v>100</v>
      </c>
      <c r="AL29" s="72">
        <f t="shared" si="15"/>
        <v>100</v>
      </c>
    </row>
    <row r="30" spans="1:38" ht="14.25" customHeight="1" hidden="1">
      <c r="A30" s="32">
        <v>27</v>
      </c>
      <c r="B30" s="3" t="s">
        <v>21</v>
      </c>
      <c r="C30" s="3" t="s">
        <v>139</v>
      </c>
      <c r="D30" s="47" t="s">
        <v>152</v>
      </c>
      <c r="E30" s="1" t="s">
        <v>20</v>
      </c>
      <c r="F30" s="9" t="s">
        <v>77</v>
      </c>
      <c r="G30" s="10">
        <v>0</v>
      </c>
      <c r="H30" s="34">
        <v>28</v>
      </c>
      <c r="I30" s="10">
        <v>0</v>
      </c>
      <c r="J30" s="34">
        <v>28</v>
      </c>
      <c r="K30" s="10">
        <v>0</v>
      </c>
      <c r="L30" s="34">
        <v>28</v>
      </c>
      <c r="M30" s="10">
        <v>0</v>
      </c>
      <c r="N30" s="34">
        <v>28</v>
      </c>
      <c r="O30" s="10">
        <v>0</v>
      </c>
      <c r="P30" s="34">
        <v>28</v>
      </c>
      <c r="Q30" s="42">
        <f t="shared" si="0"/>
        <v>84</v>
      </c>
      <c r="R30" s="41">
        <f t="shared" si="1"/>
        <v>84</v>
      </c>
      <c r="S30" s="31"/>
      <c r="T30" s="41" t="str">
        <f t="shared" si="2"/>
        <v>NE</v>
      </c>
      <c r="U30" s="52"/>
      <c r="V30" s="52"/>
      <c r="W30" s="52">
        <v>200</v>
      </c>
      <c r="X30" s="52"/>
      <c r="Y30" s="54">
        <f t="shared" si="3"/>
        <v>200</v>
      </c>
      <c r="AA30" s="78">
        <f t="shared" si="4"/>
        <v>84</v>
      </c>
      <c r="AB30" s="78">
        <f t="shared" si="5"/>
        <v>300</v>
      </c>
      <c r="AC30" s="52">
        <f t="shared" si="6"/>
        <v>28</v>
      </c>
      <c r="AD30" s="52">
        <f t="shared" si="7"/>
        <v>28</v>
      </c>
      <c r="AE30" s="52">
        <f t="shared" si="8"/>
        <v>28</v>
      </c>
      <c r="AF30" s="52">
        <f t="shared" si="9"/>
        <v>28</v>
      </c>
      <c r="AG30" s="52">
        <f t="shared" si="10"/>
        <v>28</v>
      </c>
      <c r="AH30" s="52">
        <f t="shared" si="11"/>
        <v>100</v>
      </c>
      <c r="AI30" s="52">
        <f t="shared" si="12"/>
        <v>100</v>
      </c>
      <c r="AJ30" s="52">
        <f t="shared" si="13"/>
        <v>100</v>
      </c>
      <c r="AK30" s="52">
        <f t="shared" si="14"/>
        <v>100</v>
      </c>
      <c r="AL30" s="52">
        <f t="shared" si="15"/>
        <v>100</v>
      </c>
    </row>
    <row r="31" spans="1:38" ht="14.25" customHeight="1" hidden="1">
      <c r="A31" s="32">
        <v>28</v>
      </c>
      <c r="B31" s="33" t="s">
        <v>98</v>
      </c>
      <c r="C31" s="33" t="s">
        <v>99</v>
      </c>
      <c r="D31" s="46" t="s">
        <v>94</v>
      </c>
      <c r="E31" s="46" t="s">
        <v>94</v>
      </c>
      <c r="F31" s="45" t="s">
        <v>147</v>
      </c>
      <c r="G31" s="10">
        <v>0</v>
      </c>
      <c r="H31" s="34">
        <v>28</v>
      </c>
      <c r="I31" s="10">
        <v>0</v>
      </c>
      <c r="J31" s="34">
        <v>28</v>
      </c>
      <c r="K31" s="10">
        <v>0</v>
      </c>
      <c r="L31" s="34">
        <v>28</v>
      </c>
      <c r="M31" s="10">
        <v>0</v>
      </c>
      <c r="N31" s="34">
        <v>28</v>
      </c>
      <c r="O31" s="10">
        <v>0</v>
      </c>
      <c r="P31" s="34">
        <v>28</v>
      </c>
      <c r="Q31" s="42">
        <f t="shared" si="0"/>
        <v>84</v>
      </c>
      <c r="R31" s="41">
        <f t="shared" si="1"/>
        <v>84</v>
      </c>
      <c r="T31" s="41" t="str">
        <f t="shared" si="2"/>
        <v>NE</v>
      </c>
      <c r="U31" s="52"/>
      <c r="V31" s="52"/>
      <c r="W31" s="52">
        <v>200</v>
      </c>
      <c r="X31" s="52"/>
      <c r="Y31" s="54">
        <f t="shared" si="3"/>
        <v>200</v>
      </c>
      <c r="AA31" s="78">
        <f t="shared" si="4"/>
        <v>84</v>
      </c>
      <c r="AB31" s="78">
        <f t="shared" si="5"/>
        <v>300</v>
      </c>
      <c r="AC31" s="52">
        <f t="shared" si="6"/>
        <v>28</v>
      </c>
      <c r="AD31" s="52">
        <f t="shared" si="7"/>
        <v>28</v>
      </c>
      <c r="AE31" s="52">
        <f t="shared" si="8"/>
        <v>28</v>
      </c>
      <c r="AF31" s="52">
        <f t="shared" si="9"/>
        <v>28</v>
      </c>
      <c r="AG31" s="52">
        <f t="shared" si="10"/>
        <v>28</v>
      </c>
      <c r="AH31" s="52">
        <f t="shared" si="11"/>
        <v>100</v>
      </c>
      <c r="AI31" s="52">
        <f t="shared" si="12"/>
        <v>100</v>
      </c>
      <c r="AJ31" s="52">
        <f t="shared" si="13"/>
        <v>100</v>
      </c>
      <c r="AK31" s="52">
        <f t="shared" si="14"/>
        <v>100</v>
      </c>
      <c r="AL31" s="52">
        <f t="shared" si="15"/>
        <v>100</v>
      </c>
    </row>
    <row r="32" spans="1:38" ht="14.25" customHeight="1" hidden="1">
      <c r="A32" s="32">
        <v>29</v>
      </c>
      <c r="B32" s="33" t="s">
        <v>144</v>
      </c>
      <c r="C32" s="33" t="s">
        <v>24</v>
      </c>
      <c r="D32" s="46" t="s">
        <v>94</v>
      </c>
      <c r="E32" s="46" t="s">
        <v>94</v>
      </c>
      <c r="F32" s="45" t="s">
        <v>148</v>
      </c>
      <c r="G32" s="10">
        <v>0</v>
      </c>
      <c r="H32" s="34">
        <v>28</v>
      </c>
      <c r="I32" s="10">
        <v>0</v>
      </c>
      <c r="J32" s="34">
        <v>28</v>
      </c>
      <c r="K32" s="10">
        <v>0</v>
      </c>
      <c r="L32" s="34">
        <v>28</v>
      </c>
      <c r="M32" s="10">
        <v>0</v>
      </c>
      <c r="N32" s="34">
        <v>28</v>
      </c>
      <c r="O32" s="10">
        <v>0</v>
      </c>
      <c r="P32" s="34">
        <v>28</v>
      </c>
      <c r="Q32" s="42">
        <f t="shared" si="0"/>
        <v>84</v>
      </c>
      <c r="R32" s="41">
        <f t="shared" si="1"/>
        <v>84</v>
      </c>
      <c r="S32" s="31"/>
      <c r="T32" s="41" t="str">
        <f t="shared" si="2"/>
        <v>NE</v>
      </c>
      <c r="U32" s="52"/>
      <c r="V32" s="52"/>
      <c r="W32" s="52">
        <v>200</v>
      </c>
      <c r="X32" s="52"/>
      <c r="Y32" s="54">
        <f t="shared" si="3"/>
        <v>200</v>
      </c>
      <c r="AA32" s="78">
        <f t="shared" si="4"/>
        <v>84</v>
      </c>
      <c r="AB32" s="78">
        <f t="shared" si="5"/>
        <v>300</v>
      </c>
      <c r="AC32" s="52">
        <f t="shared" si="6"/>
        <v>28</v>
      </c>
      <c r="AD32" s="52">
        <f t="shared" si="7"/>
        <v>28</v>
      </c>
      <c r="AE32" s="52">
        <f t="shared" si="8"/>
        <v>28</v>
      </c>
      <c r="AF32" s="52">
        <f t="shared" si="9"/>
        <v>28</v>
      </c>
      <c r="AG32" s="52">
        <f t="shared" si="10"/>
        <v>28</v>
      </c>
      <c r="AH32" s="52">
        <f t="shared" si="11"/>
        <v>100</v>
      </c>
      <c r="AI32" s="52">
        <f t="shared" si="12"/>
        <v>100</v>
      </c>
      <c r="AJ32" s="52">
        <f t="shared" si="13"/>
        <v>100</v>
      </c>
      <c r="AK32" s="52">
        <f t="shared" si="14"/>
        <v>100</v>
      </c>
      <c r="AL32" s="52">
        <f t="shared" si="15"/>
        <v>100</v>
      </c>
    </row>
    <row r="34" ht="12.75">
      <c r="B34" s="7" t="s">
        <v>149</v>
      </c>
    </row>
    <row r="35" ht="12.75">
      <c r="B35" s="7" t="s">
        <v>150</v>
      </c>
    </row>
    <row r="36" ht="12.75">
      <c r="B36" s="7" t="s">
        <v>120</v>
      </c>
    </row>
    <row r="37" ht="12.75">
      <c r="B37" s="7" t="s">
        <v>121</v>
      </c>
    </row>
  </sheetData>
  <mergeCells count="9">
    <mergeCell ref="AH2:AL2"/>
    <mergeCell ref="T2:Y2"/>
    <mergeCell ref="G3:H3"/>
    <mergeCell ref="I3:J3"/>
    <mergeCell ref="K3:L3"/>
    <mergeCell ref="M3:N3"/>
    <mergeCell ref="O3:P3"/>
    <mergeCell ref="AA2:AB2"/>
    <mergeCell ref="AC2:AG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Vyhodnocení seriálu MiČR pro rok 2007</dc:title>
  <dc:subject/>
  <dc:creator>Jan Jedlička</dc:creator>
  <cp:keywords/>
  <dc:description/>
  <cp:lastModifiedBy>Jiří Kreisel</cp:lastModifiedBy>
  <cp:lastPrinted>2008-09-14T10:16:08Z</cp:lastPrinted>
  <dcterms:created xsi:type="dcterms:W3CDTF">2005-05-27T18:30:20Z</dcterms:created>
  <dcterms:modified xsi:type="dcterms:W3CDTF">2008-09-20T20:50:06Z</dcterms:modified>
  <cp:category/>
  <cp:version/>
  <cp:contentType/>
  <cp:contentStatus/>
</cp:coreProperties>
</file>